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規劃\在地諮詢小組\在地諮詢小組1110607現勘\"/>
    </mc:Choice>
  </mc:AlternateContent>
  <bookViews>
    <workbookView xWindow="0" yWindow="0" windowWidth="23040" windowHeight="9330"/>
  </bookViews>
  <sheets>
    <sheet name="行程 (1110607上午) " sheetId="4" r:id="rId1"/>
    <sheet name="行程 (1100421)" sheetId="2" r:id="rId2"/>
    <sheet name="行程 (1100422)" sheetId="1" r:id="rId3"/>
    <sheet name="諮詢場次分類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 l="1"/>
  <c r="M20" i="3"/>
  <c r="L20" i="3"/>
  <c r="K20" i="3"/>
  <c r="U19" i="3"/>
  <c r="T19" i="3"/>
  <c r="S19" i="3"/>
  <c r="N19" i="3"/>
  <c r="U18" i="3"/>
  <c r="T18" i="3"/>
  <c r="S18" i="3"/>
  <c r="N18" i="3"/>
  <c r="T17" i="3"/>
  <c r="S17" i="3"/>
  <c r="N17" i="3"/>
  <c r="T16" i="3"/>
  <c r="S16" i="3"/>
  <c r="V16" i="3" s="1"/>
  <c r="J16" i="3" s="1"/>
  <c r="N16" i="3" s="1"/>
  <c r="T15" i="3"/>
  <c r="S15" i="3"/>
  <c r="V15" i="3" s="1"/>
  <c r="N15" i="3"/>
  <c r="U14" i="3"/>
  <c r="T14" i="3"/>
  <c r="S14" i="3"/>
  <c r="V14" i="3" s="1"/>
  <c r="W14" i="3" s="1"/>
  <c r="J14" i="3" s="1"/>
  <c r="U13" i="3"/>
  <c r="V13" i="3" s="1"/>
  <c r="T13" i="3"/>
  <c r="S13" i="3"/>
  <c r="N13" i="3"/>
  <c r="U12" i="3"/>
  <c r="T12" i="3"/>
  <c r="S12" i="3"/>
  <c r="V12" i="3" s="1"/>
  <c r="N12" i="3"/>
  <c r="U11" i="3"/>
  <c r="V11" i="3" s="1"/>
  <c r="T11" i="3"/>
  <c r="S11" i="3"/>
  <c r="N11" i="3"/>
  <c r="U10" i="3"/>
  <c r="T10" i="3"/>
  <c r="S10" i="3"/>
  <c r="V10" i="3" s="1"/>
  <c r="N10" i="3"/>
  <c r="T9" i="3"/>
  <c r="S9" i="3"/>
  <c r="N9" i="3"/>
  <c r="V8" i="3"/>
  <c r="N8" i="3"/>
  <c r="T7" i="3"/>
  <c r="S7" i="3"/>
  <c r="V7" i="3" s="1"/>
  <c r="N7" i="3"/>
  <c r="U6" i="3"/>
  <c r="T6" i="3"/>
  <c r="S6" i="3"/>
  <c r="N6" i="3"/>
  <c r="U5" i="3"/>
  <c r="T5" i="3"/>
  <c r="T20" i="3" s="1"/>
  <c r="S5" i="3"/>
  <c r="N5" i="3"/>
  <c r="U20" i="3" l="1"/>
  <c r="W12" i="3"/>
  <c r="V6" i="3"/>
  <c r="V19" i="3"/>
  <c r="V17" i="3"/>
  <c r="W15" i="3" s="1"/>
  <c r="V9" i="3"/>
  <c r="W9" i="3" s="1"/>
  <c r="S20" i="3"/>
  <c r="V18" i="3"/>
  <c r="N14" i="3"/>
  <c r="N20" i="3" s="1"/>
  <c r="J20" i="3"/>
  <c r="W10" i="3"/>
  <c r="V5" i="3"/>
  <c r="W18" i="3" l="1"/>
  <c r="V20" i="3"/>
  <c r="W5" i="3"/>
  <c r="W20" i="3" s="1"/>
</calcChain>
</file>

<file path=xl/sharedStrings.xml><?xml version="1.0" encoding="utf-8"?>
<sst xmlns="http://schemas.openxmlformats.org/spreadsheetml/2006/main" count="217" uniqueCount="155">
  <si>
    <r>
      <t>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間</t>
    </r>
    <phoneticPr fontId="3" type="noConversion"/>
  </si>
  <si>
    <t>行程內容</t>
  </si>
  <si>
    <t>代碼</t>
  </si>
  <si>
    <t>地點</t>
  </si>
  <si>
    <t xml:space="preserve"> 4月22日(四)</t>
    <phoneticPr fontId="3" type="noConversion"/>
  </si>
  <si>
    <t>上午</t>
    <phoneticPr fontId="3" type="noConversion"/>
  </si>
  <si>
    <t>簡報及審查會議</t>
  </si>
  <si>
    <t>七河局</t>
  </si>
  <si>
    <t>12:00~13:00</t>
    <phoneticPr fontId="3" type="noConversion"/>
  </si>
  <si>
    <t>午餐</t>
  </si>
  <si>
    <t>下           午</t>
    <phoneticPr fontId="3" type="noConversion"/>
  </si>
  <si>
    <t>13:00~14:10</t>
    <phoneticPr fontId="3" type="noConversion"/>
  </si>
  <si>
    <t>110年度隘寮溪舊南勢橫堤(含導流堤)構造物維修改善工程                                   110年度隘寮溪舊南勢橫堤(含導流堤)用地先期作業(車程45分、現勘25分)【國南】</t>
    <phoneticPr fontId="3" type="noConversion"/>
  </si>
  <si>
    <t>D-2      D-3</t>
    <phoneticPr fontId="3" type="noConversion"/>
  </si>
  <si>
    <t>屏東縣高樹鄉</t>
    <phoneticPr fontId="3" type="noConversion"/>
  </si>
  <si>
    <t>14:10~15:30</t>
    <phoneticPr fontId="3" type="noConversion"/>
  </si>
  <si>
    <t>屏東海岸塭豐海堤段調適改善工程(車程60分、現勘20分)【啟維】</t>
    <phoneticPr fontId="3" type="noConversion"/>
  </si>
  <si>
    <t>B-2</t>
    <phoneticPr fontId="3" type="noConversion"/>
  </si>
  <si>
    <t>屏東縣佳冬鄉●WC崎峰社區中心</t>
    <phoneticPr fontId="3" type="noConversion"/>
  </si>
  <si>
    <t>15:30~16:30</t>
    <phoneticPr fontId="3" type="noConversion"/>
  </si>
  <si>
    <t>屏東海岸嘉蓮里海堤段調適改善工程(車程40分、現勘20分)【啟維】</t>
    <phoneticPr fontId="3" type="noConversion"/>
  </si>
  <si>
    <t>B-1</t>
    <phoneticPr fontId="3" type="noConversion"/>
  </si>
  <si>
    <t>屏東縣東港鎮</t>
    <phoneticPr fontId="3" type="noConversion"/>
  </si>
  <si>
    <t>16:30~17:30</t>
    <phoneticPr fontId="3" type="noConversion"/>
  </si>
  <si>
    <t>賦歸~至局或新左營高鐵站(車程60分)</t>
    <phoneticPr fontId="3" type="noConversion"/>
  </si>
  <si>
    <t>10:00~12:00</t>
    <phoneticPr fontId="3" type="noConversion"/>
  </si>
  <si>
    <t>11:30~12:00</t>
    <phoneticPr fontId="3" type="noConversion"/>
  </si>
  <si>
    <t>110年度「中央管流域整體改善與調適計畫」工程自辦先期作業明細表</t>
    <phoneticPr fontId="3" type="noConversion"/>
  </si>
  <si>
    <t>場次</t>
    <phoneticPr fontId="3" type="noConversion"/>
  </si>
  <si>
    <t>局別</t>
    <phoneticPr fontId="3" type="noConversion"/>
  </si>
  <si>
    <t>提案案名</t>
    <phoneticPr fontId="3" type="noConversion"/>
  </si>
  <si>
    <t>縣市</t>
  </si>
  <si>
    <t>水系</t>
  </si>
  <si>
    <t>溪別</t>
  </si>
  <si>
    <t>預定改善長度(公尺)</t>
  </si>
  <si>
    <t>提案先期作業費用(元)</t>
    <phoneticPr fontId="3" type="noConversion"/>
  </si>
  <si>
    <t>河川海岸組初核意見</t>
    <phoneticPr fontId="3" type="noConversion"/>
  </si>
  <si>
    <t>備註</t>
    <phoneticPr fontId="3" type="noConversion"/>
  </si>
  <si>
    <t>類別</t>
  </si>
  <si>
    <t>工程實施計畫名稱</t>
  </si>
  <si>
    <t>實施計畫評估範圍</t>
  </si>
  <si>
    <t>種類</t>
    <phoneticPr fontId="3" type="noConversion"/>
  </si>
  <si>
    <t>建議評估長度(m)</t>
    <phoneticPr fontId="3" type="noConversion"/>
  </si>
  <si>
    <t>預定支用先期作業費用(元)</t>
    <phoneticPr fontId="3" type="noConversion"/>
  </si>
  <si>
    <t>110年</t>
  </si>
  <si>
    <t>111年</t>
  </si>
  <si>
    <t>112年</t>
  </si>
  <si>
    <t>113年</t>
  </si>
  <si>
    <t>合計</t>
  </si>
  <si>
    <t>112年</t>
    <phoneticPr fontId="3" type="noConversion"/>
  </si>
  <si>
    <t>小計</t>
    <phoneticPr fontId="3" type="noConversion"/>
  </si>
  <si>
    <t>七河局</t>
    <phoneticPr fontId="3" type="noConversion"/>
  </si>
  <si>
    <t>高雄市</t>
    <phoneticPr fontId="3" type="noConversion"/>
  </si>
  <si>
    <t>高屏溪</t>
    <phoneticPr fontId="3" type="noConversion"/>
  </si>
  <si>
    <t>荖濃溪</t>
    <phoneticPr fontId="3" type="noConversion"/>
  </si>
  <si>
    <t>基礎設施防護</t>
  </si>
  <si>
    <t>高屏溪支流荖濃溪工程實施計畫</t>
    <phoneticPr fontId="3" type="noConversion"/>
  </si>
  <si>
    <t>荖濃溪斷面79~84</t>
    <phoneticPr fontId="3" type="noConversion"/>
  </si>
  <si>
    <t>河川</t>
    <phoneticPr fontId="3" type="noConversion"/>
  </si>
  <si>
    <t>荖濃溪斷面122~128</t>
    <phoneticPr fontId="3" type="noConversion"/>
  </si>
  <si>
    <t>荖濃溪斷面40~42</t>
    <phoneticPr fontId="3" type="noConversion"/>
  </si>
  <si>
    <t>荖濃溪東庄護岸段改善工程先期作業費</t>
    <phoneticPr fontId="3" type="noConversion"/>
  </si>
  <si>
    <t>荖濃溪斷面117~119</t>
    <phoneticPr fontId="3" type="noConversion"/>
  </si>
  <si>
    <t>隘寮溪舊南勢橫堤段(含導流堤)改善工程先期作業費</t>
    <phoneticPr fontId="3" type="noConversion"/>
  </si>
  <si>
    <t>屏東縣</t>
    <phoneticPr fontId="3" type="noConversion"/>
  </si>
  <si>
    <t>高屏溪</t>
  </si>
  <si>
    <t>隘寮溪</t>
  </si>
  <si>
    <t>高屏溪支流隘寮溪工程實施計畫</t>
    <phoneticPr fontId="3" type="noConversion"/>
  </si>
  <si>
    <t>隘寮溪斷面113~116</t>
    <phoneticPr fontId="3" type="noConversion"/>
  </si>
  <si>
    <t>美濃溪</t>
    <phoneticPr fontId="3" type="noConversion"/>
  </si>
  <si>
    <t>高屏溪支流美濃溪工程實施計畫</t>
    <phoneticPr fontId="3" type="noConversion"/>
  </si>
  <si>
    <t>美濃溪斷面39~50</t>
    <phoneticPr fontId="3" type="noConversion"/>
  </si>
  <si>
    <t>111年度美濃溪旗南河段河道整理工程先期作業費</t>
  </si>
  <si>
    <t>美濃溪斷面04~11</t>
    <phoneticPr fontId="3" type="noConversion"/>
  </si>
  <si>
    <t>111年度旗山溪溪洲大橋河段河道整理工程先期作業費</t>
  </si>
  <si>
    <t>旗山溪</t>
    <phoneticPr fontId="3" type="noConversion"/>
  </si>
  <si>
    <t>高屏溪支流旗山溪工程實施計畫</t>
    <phoneticPr fontId="3" type="noConversion"/>
  </si>
  <si>
    <t>旗山溪斷面14~17</t>
    <phoneticPr fontId="3" type="noConversion"/>
  </si>
  <si>
    <t>旗山溪斷面18~19</t>
    <phoneticPr fontId="3" type="noConversion"/>
  </si>
  <si>
    <t>高屏溪武洛溪排水護岸段改善工程先期作業費</t>
    <phoneticPr fontId="3" type="noConversion"/>
  </si>
  <si>
    <t>屏東縣</t>
  </si>
  <si>
    <t>高屏溪本流工程實施計畫</t>
    <phoneticPr fontId="3" type="noConversion"/>
  </si>
  <si>
    <t>高屏溪斷面40~55</t>
    <phoneticPr fontId="3" type="noConversion"/>
  </si>
  <si>
    <t>東港溪</t>
    <phoneticPr fontId="3" type="noConversion"/>
  </si>
  <si>
    <t>東港溪工程實施計畫</t>
    <phoneticPr fontId="3" type="noConversion"/>
  </si>
  <si>
    <t>東港溪斷面41~44</t>
    <phoneticPr fontId="3" type="noConversion"/>
  </si>
  <si>
    <t>東港溪新羅康圈護岸段改善工程先期作業費</t>
    <phoneticPr fontId="3" type="noConversion"/>
  </si>
  <si>
    <t>東港溪斷面37~41</t>
    <phoneticPr fontId="3" type="noConversion"/>
  </si>
  <si>
    <t>東港溪斷面51~53</t>
    <phoneticPr fontId="3" type="noConversion"/>
  </si>
  <si>
    <t>屏東海岸</t>
    <phoneticPr fontId="3" type="noConversion"/>
  </si>
  <si>
    <t>離岸堤2座</t>
  </si>
  <si>
    <t>屏東海岸工程實施計畫</t>
    <phoneticPr fontId="3" type="noConversion"/>
  </si>
  <si>
    <t>嘉蓮里海堤0K+000~1K+200</t>
    <phoneticPr fontId="3" type="noConversion"/>
  </si>
  <si>
    <t>400M</t>
  </si>
  <si>
    <t>塭豐海堤0K+000~1K+000</t>
    <phoneticPr fontId="3" type="noConversion"/>
  </si>
  <si>
    <t>備註</t>
  </si>
  <si>
    <t>類別請填列基礎設施防護、土地調適改善、整體環境改善或整建工程。</t>
  </si>
  <si>
    <t>先期作業費依本工程實施計畫預定執行長度，以200元/m為上限計算，每件不足10萬元以10萬元計，並以100萬元為上限。</t>
  </si>
  <si>
    <t>荖濃溪中庄護岸段改善工程先期作業費</t>
    <phoneticPr fontId="3" type="noConversion"/>
  </si>
  <si>
    <t>荖濃溪不老河段河道整理工程先期作業費</t>
    <phoneticPr fontId="3" type="noConversion"/>
  </si>
  <si>
    <t>荖濃溪勤和河段河道整理工程先期作業費</t>
    <phoneticPr fontId="3" type="noConversion"/>
  </si>
  <si>
    <t>高雄市六龜區</t>
    <phoneticPr fontId="3" type="noConversion"/>
  </si>
  <si>
    <t>高雄市桃源區</t>
    <phoneticPr fontId="3" type="noConversion"/>
  </si>
  <si>
    <t>屏東縣鹽埔鄉</t>
    <phoneticPr fontId="3" type="noConversion"/>
  </si>
  <si>
    <t>9月22日(三)</t>
    <phoneticPr fontId="3" type="noConversion"/>
  </si>
  <si>
    <t>高雄市六龜區     ●WC</t>
    <phoneticPr fontId="3" type="noConversion"/>
  </si>
  <si>
    <t>14:10~15:15</t>
    <phoneticPr fontId="3" type="noConversion"/>
  </si>
  <si>
    <t>15:15~15:35</t>
    <phoneticPr fontId="3" type="noConversion"/>
  </si>
  <si>
    <t>15:35~16:25</t>
    <phoneticPr fontId="3" type="noConversion"/>
  </si>
  <si>
    <t>16:25~18:00</t>
    <phoneticPr fontId="3" type="noConversion"/>
  </si>
  <si>
    <t>賦歸~至局(車程95分)</t>
    <phoneticPr fontId="3" type="noConversion"/>
  </si>
  <si>
    <t>荖濃溪勤和河段河道整理工程先期作業費(車程5分、現勘15分)【管理課翁富章】</t>
    <phoneticPr fontId="3" type="noConversion"/>
  </si>
  <si>
    <t>荖濃溪不老河段河道整理工程先期作業費(車程35分、現勘15分)【管理課翁富章】</t>
    <phoneticPr fontId="3" type="noConversion"/>
  </si>
  <si>
    <t>荖濃溪東庄護岸段改善工程先期作業費(車程50分、現勘15分)【工務課蕭文昌】</t>
    <phoneticPr fontId="3" type="noConversion"/>
  </si>
  <si>
    <t>荖濃溪中庄護岸段改善工程先期作業費(車程45分、現勘25分)【工務課蕭文昌】</t>
    <phoneticPr fontId="3" type="noConversion"/>
  </si>
  <si>
    <t>隘寮溪舊南勢橫堤段(含導流堤)改善工程先期作業費(車程45分、現勘15分)【工務課曾國南】</t>
    <phoneticPr fontId="3" type="noConversion"/>
  </si>
  <si>
    <t>日期</t>
    <phoneticPr fontId="3" type="noConversion"/>
  </si>
  <si>
    <t>一一O年九月二十二日</t>
    <phoneticPr fontId="3" type="noConversion"/>
  </si>
  <si>
    <t>一一O年十月二十一日</t>
    <phoneticPr fontId="3" type="noConversion"/>
  </si>
  <si>
    <t>一一O年十月二十二日</t>
    <phoneticPr fontId="3" type="noConversion"/>
  </si>
  <si>
    <t>111年度美濃溪東和河段河道整理工程先期作業費</t>
    <phoneticPr fontId="3" type="noConversion"/>
  </si>
  <si>
    <t>旗山溪旗尾堤段改善工程先期作業費</t>
    <phoneticPr fontId="3" type="noConversion"/>
  </si>
  <si>
    <t>第三次調適工程現勘行程表</t>
    <phoneticPr fontId="3" type="noConversion"/>
  </si>
  <si>
    <t>10月22日(五)下午</t>
    <phoneticPr fontId="3" type="noConversion"/>
  </si>
  <si>
    <t>賦歸~</t>
    <phoneticPr fontId="3" type="noConversion"/>
  </si>
  <si>
    <t>東港溪萬巒護岸段改善工程先期作業費</t>
    <phoneticPr fontId="3" type="noConversion"/>
  </si>
  <si>
    <t>東港溪隴東橋上游護岸段改善工程先期作業費</t>
    <phoneticPr fontId="3" type="noConversion"/>
  </si>
  <si>
    <t>屏東海岸嘉蓮里海堤段調適改善工程先期作業費</t>
    <phoneticPr fontId="3" type="noConversion"/>
  </si>
  <si>
    <t>屏東海岸塭豐海堤段調適改善工程先期作業費</t>
    <phoneticPr fontId="3" type="noConversion"/>
  </si>
  <si>
    <t>13:00~13:50</t>
    <phoneticPr fontId="3" type="noConversion"/>
  </si>
  <si>
    <t>東港溪新羅康圈護岸段改善工程(車程30分、現勘20分)【工務課黃信榮】</t>
    <phoneticPr fontId="3" type="noConversion"/>
  </si>
  <si>
    <t>東港溪萬巒護岸段改善工程先期作業費(車程10分、現勘20分)【工務課黃信榮】</t>
    <phoneticPr fontId="3" type="noConversion"/>
  </si>
  <si>
    <t>13:50~14:20</t>
    <phoneticPr fontId="3" type="noConversion"/>
  </si>
  <si>
    <t>東港溪隴東橋上游護岸段改善工程先期作業費(車程25分、現勘15分)【工務課黃信榮】</t>
    <phoneticPr fontId="3" type="noConversion"/>
  </si>
  <si>
    <t>14:20~15:00</t>
    <phoneticPr fontId="3" type="noConversion"/>
  </si>
  <si>
    <t>屏東海岸嘉蓮里海堤段調適改善工程先期作業費(車程40分、現勘20分)【工務課張桂汀】</t>
    <phoneticPr fontId="3" type="noConversion"/>
  </si>
  <si>
    <t>15:00~16:00</t>
    <phoneticPr fontId="3" type="noConversion"/>
  </si>
  <si>
    <t>屏東海岸塭豐海堤段調適改善工程先期作業費(車程25分、現勘20分)【工務課楊明勳】</t>
    <phoneticPr fontId="3" type="noConversion"/>
  </si>
  <si>
    <t>16:00~16:45</t>
    <phoneticPr fontId="3" type="noConversion"/>
  </si>
  <si>
    <t xml:space="preserve">屏東縣東港鎮     </t>
    <phoneticPr fontId="3" type="noConversion"/>
  </si>
  <si>
    <t>屏東縣佳冬鄉</t>
    <phoneticPr fontId="3" type="noConversion"/>
  </si>
  <si>
    <t>屏東縣萬巒鄉</t>
    <phoneticPr fontId="3" type="noConversion"/>
  </si>
  <si>
    <t>屏東縣內埔鄉</t>
    <phoneticPr fontId="3" type="noConversion"/>
  </si>
  <si>
    <t>16:45~</t>
    <phoneticPr fontId="3" type="noConversion"/>
  </si>
  <si>
    <t>七河局擬提報111年調適計畫改善工程在地諮詢小組現勘行程表</t>
    <phoneticPr fontId="3" type="noConversion"/>
  </si>
  <si>
    <t>10:00~10:05</t>
    <phoneticPr fontId="3" type="noConversion"/>
  </si>
  <si>
    <t>七河局前門停車場集合</t>
    <phoneticPr fontId="3" type="noConversion"/>
  </si>
  <si>
    <t>返七河局~(含午餐)</t>
    <phoneticPr fontId="3" type="noConversion"/>
  </si>
  <si>
    <t>七河局</t>
    <phoneticPr fontId="3" type="noConversion"/>
  </si>
  <si>
    <t>111年6月7日(二)上午</t>
    <phoneticPr fontId="3" type="noConversion"/>
  </si>
  <si>
    <t>111年度「台一線437K+700處易淹水區排水改善工程」(車程30分、現勘10分)【屏東縣政府領勘】</t>
    <phoneticPr fontId="3" type="noConversion"/>
  </si>
  <si>
    <t>10:05~10:45</t>
    <phoneticPr fontId="3" type="noConversion"/>
  </si>
  <si>
    <t>111年度「牛埔溪排水改善工程(無名橋~革新橋)(二工區)」(車程30分、現勘10分)【屏東縣政府領勘】</t>
    <phoneticPr fontId="3" type="noConversion"/>
  </si>
  <si>
    <t>10:45~11:25</t>
    <phoneticPr fontId="3" type="noConversion"/>
  </si>
  <si>
    <t>11:25~12:30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</si>
</sst>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6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color rgb="FF0D0D0D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6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6"/>
      <color rgb="FFFF0000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AFAA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 indent="1"/>
    </xf>
    <xf numFmtId="0" fontId="1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0" xfId="1" applyFont="1" applyFill="1">
      <alignment vertical="center"/>
    </xf>
    <xf numFmtId="0" fontId="9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9" fillId="6" borderId="8" xfId="1" applyFont="1" applyFill="1" applyBorder="1" applyAlignment="1">
      <alignment vertical="center" wrapText="1"/>
    </xf>
    <xf numFmtId="3" fontId="9" fillId="6" borderId="8" xfId="1" applyNumberFormat="1" applyFont="1" applyFill="1" applyBorder="1">
      <alignment vertical="center"/>
    </xf>
    <xf numFmtId="0" fontId="9" fillId="6" borderId="8" xfId="1" applyFont="1" applyFill="1" applyBorder="1">
      <alignment vertical="center"/>
    </xf>
    <xf numFmtId="0" fontId="8" fillId="6" borderId="8" xfId="1" applyFont="1" applyFill="1" applyBorder="1" applyAlignment="1">
      <alignment horizontal="left" vertical="top" wrapText="1"/>
    </xf>
    <xf numFmtId="3" fontId="8" fillId="6" borderId="8" xfId="1" applyNumberFormat="1" applyFont="1" applyFill="1" applyBorder="1" applyAlignment="1">
      <alignment vertical="center"/>
    </xf>
    <xf numFmtId="3" fontId="8" fillId="6" borderId="8" xfId="1" applyNumberFormat="1" applyFont="1" applyFill="1" applyBorder="1">
      <alignment vertical="center"/>
    </xf>
    <xf numFmtId="0" fontId="7" fillId="6" borderId="0" xfId="1" applyFont="1" applyFill="1">
      <alignment vertical="center"/>
    </xf>
    <xf numFmtId="0" fontId="6" fillId="6" borderId="8" xfId="1" applyFont="1" applyFill="1" applyBorder="1">
      <alignment vertical="center"/>
    </xf>
    <xf numFmtId="0" fontId="8" fillId="6" borderId="13" xfId="1" applyFont="1" applyFill="1" applyBorder="1" applyAlignment="1">
      <alignment horizontal="left" vertical="center" wrapText="1"/>
    </xf>
    <xf numFmtId="0" fontId="8" fillId="6" borderId="8" xfId="1" applyFont="1" applyFill="1" applyBorder="1" applyAlignment="1">
      <alignment horizontal="center" vertical="center" wrapText="1"/>
    </xf>
    <xf numFmtId="3" fontId="6" fillId="6" borderId="8" xfId="1" applyNumberFormat="1" applyFont="1" applyFill="1" applyBorder="1">
      <alignment vertical="center"/>
    </xf>
    <xf numFmtId="0" fontId="6" fillId="7" borderId="10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vertical="center" wrapText="1"/>
    </xf>
    <xf numFmtId="3" fontId="9" fillId="7" borderId="8" xfId="1" applyNumberFormat="1" applyFont="1" applyFill="1" applyBorder="1">
      <alignment vertical="center"/>
    </xf>
    <xf numFmtId="0" fontId="9" fillId="7" borderId="8" xfId="1" applyFont="1" applyFill="1" applyBorder="1">
      <alignment vertical="center"/>
    </xf>
    <xf numFmtId="0" fontId="8" fillId="7" borderId="8" xfId="1" applyFont="1" applyFill="1" applyBorder="1" applyAlignment="1">
      <alignment horizontal="left" vertical="top" wrapText="1"/>
    </xf>
    <xf numFmtId="3" fontId="8" fillId="7" borderId="8" xfId="1" applyNumberFormat="1" applyFont="1" applyFill="1" applyBorder="1" applyAlignment="1">
      <alignment vertical="center"/>
    </xf>
    <xf numFmtId="3" fontId="8" fillId="7" borderId="8" xfId="1" applyNumberFormat="1" applyFont="1" applyFill="1" applyBorder="1">
      <alignment vertical="center"/>
    </xf>
    <xf numFmtId="0" fontId="7" fillId="7" borderId="0" xfId="1" applyFont="1" applyFill="1">
      <alignment vertical="center"/>
    </xf>
    <xf numFmtId="0" fontId="6" fillId="7" borderId="10" xfId="1" applyFont="1" applyFill="1" applyBorder="1" applyAlignment="1">
      <alignment horizontal="center" vertical="center" wrapText="1"/>
    </xf>
    <xf numFmtId="3" fontId="9" fillId="7" borderId="8" xfId="1" applyNumberFormat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left" vertical="center" wrapText="1"/>
    </xf>
    <xf numFmtId="0" fontId="8" fillId="7" borderId="10" xfId="1" applyFont="1" applyFill="1" applyBorder="1" applyAlignment="1">
      <alignment horizontal="center" vertical="center" wrapText="1"/>
    </xf>
    <xf numFmtId="3" fontId="8" fillId="7" borderId="10" xfId="1" applyNumberFormat="1" applyFont="1" applyFill="1" applyBorder="1" applyAlignment="1">
      <alignment vertical="center"/>
    </xf>
    <xf numFmtId="3" fontId="6" fillId="7" borderId="10" xfId="1" applyNumberFormat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vertical="center" wrapText="1"/>
    </xf>
    <xf numFmtId="3" fontId="9" fillId="8" borderId="8" xfId="1" applyNumberFormat="1" applyFont="1" applyFill="1" applyBorder="1">
      <alignment vertical="center"/>
    </xf>
    <xf numFmtId="0" fontId="9" fillId="8" borderId="8" xfId="1" applyFont="1" applyFill="1" applyBorder="1">
      <alignment vertical="center"/>
    </xf>
    <xf numFmtId="0" fontId="8" fillId="8" borderId="8" xfId="1" applyFont="1" applyFill="1" applyBorder="1" applyAlignment="1">
      <alignment horizontal="left" vertical="top" wrapText="1"/>
    </xf>
    <xf numFmtId="3" fontId="8" fillId="8" borderId="8" xfId="1" applyNumberFormat="1" applyFont="1" applyFill="1" applyBorder="1" applyAlignment="1">
      <alignment vertical="center"/>
    </xf>
    <xf numFmtId="3" fontId="8" fillId="8" borderId="8" xfId="1" applyNumberFormat="1" applyFont="1" applyFill="1" applyBorder="1">
      <alignment vertical="center"/>
    </xf>
    <xf numFmtId="0" fontId="7" fillId="8" borderId="0" xfId="1" applyFont="1" applyFill="1">
      <alignment vertical="center"/>
    </xf>
    <xf numFmtId="3" fontId="9" fillId="8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>
      <alignment vertical="center"/>
    </xf>
    <xf numFmtId="0" fontId="6" fillId="0" borderId="8" xfId="1" applyFont="1" applyFill="1" applyBorder="1" applyAlignment="1">
      <alignment horizontal="center" vertical="center"/>
    </xf>
    <xf numFmtId="3" fontId="6" fillId="0" borderId="8" xfId="1" applyNumberFormat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11" fillId="0" borderId="8" xfId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vertical="center"/>
    </xf>
    <xf numFmtId="0" fontId="7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15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0" fillId="0" borderId="15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 textRotation="255"/>
    </xf>
    <xf numFmtId="0" fontId="13" fillId="6" borderId="11" xfId="1" applyFont="1" applyFill="1" applyBorder="1" applyAlignment="1">
      <alignment horizontal="center" vertical="center" textRotation="255"/>
    </xf>
    <xf numFmtId="0" fontId="14" fillId="0" borderId="10" xfId="1" applyFont="1" applyBorder="1" applyAlignment="1">
      <alignment horizontal="center" vertical="center" textRotation="255"/>
    </xf>
    <xf numFmtId="0" fontId="6" fillId="6" borderId="9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3" fontId="8" fillId="7" borderId="9" xfId="1" applyNumberFormat="1" applyFont="1" applyFill="1" applyBorder="1" applyAlignment="1">
      <alignment vertical="center"/>
    </xf>
    <xf numFmtId="3" fontId="8" fillId="7" borderId="10" xfId="1" applyNumberFormat="1" applyFont="1" applyFill="1" applyBorder="1" applyAlignment="1">
      <alignment vertical="center"/>
    </xf>
    <xf numFmtId="3" fontId="6" fillId="7" borderId="9" xfId="1" applyNumberFormat="1" applyFont="1" applyFill="1" applyBorder="1" applyAlignment="1">
      <alignment horizontal="center" vertical="center"/>
    </xf>
    <xf numFmtId="3" fontId="6" fillId="7" borderId="10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vertical="center"/>
    </xf>
    <xf numFmtId="3" fontId="8" fillId="8" borderId="11" xfId="1" applyNumberFormat="1" applyFont="1" applyFill="1" applyBorder="1" applyAlignment="1">
      <alignment vertical="center"/>
    </xf>
    <xf numFmtId="3" fontId="8" fillId="8" borderId="10" xfId="1" applyNumberFormat="1" applyFont="1" applyFill="1" applyBorder="1" applyAlignment="1">
      <alignment vertical="center"/>
    </xf>
    <xf numFmtId="3" fontId="6" fillId="8" borderId="9" xfId="1" applyNumberFormat="1" applyFont="1" applyFill="1" applyBorder="1" applyAlignment="1">
      <alignment horizontal="center" vertical="center"/>
    </xf>
    <xf numFmtId="3" fontId="6" fillId="8" borderId="11" xfId="1" applyNumberFormat="1" applyFont="1" applyFill="1" applyBorder="1" applyAlignment="1">
      <alignment horizontal="center" vertical="center"/>
    </xf>
    <xf numFmtId="3" fontId="6" fillId="8" borderId="10" xfId="1" applyNumberFormat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left" vertical="center" wrapText="1"/>
    </xf>
    <xf numFmtId="0" fontId="8" fillId="8" borderId="12" xfId="1" applyFont="1" applyFill="1" applyBorder="1" applyAlignment="1">
      <alignment horizontal="left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left" vertical="center" wrapText="1"/>
    </xf>
    <xf numFmtId="0" fontId="6" fillId="7" borderId="9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left" vertical="center" wrapText="1"/>
    </xf>
    <xf numFmtId="0" fontId="8" fillId="7" borderId="12" xfId="1" applyFont="1" applyFill="1" applyBorder="1" applyAlignment="1">
      <alignment horizontal="left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3" fontId="8" fillId="6" borderId="9" xfId="1" applyNumberFormat="1" applyFont="1" applyFill="1" applyBorder="1" applyAlignment="1">
      <alignment vertical="center"/>
    </xf>
    <xf numFmtId="3" fontId="8" fillId="6" borderId="11" xfId="1" applyNumberFormat="1" applyFont="1" applyFill="1" applyBorder="1" applyAlignment="1">
      <alignment vertical="center"/>
    </xf>
    <xf numFmtId="3" fontId="8" fillId="6" borderId="10" xfId="1" applyNumberFormat="1" applyFont="1" applyFill="1" applyBorder="1" applyAlignment="1">
      <alignment vertical="center"/>
    </xf>
    <xf numFmtId="3" fontId="6" fillId="6" borderId="9" xfId="1" applyNumberFormat="1" applyFont="1" applyFill="1" applyBorder="1">
      <alignment vertical="center"/>
    </xf>
    <xf numFmtId="3" fontId="6" fillId="6" borderId="11" xfId="1" applyNumberFormat="1" applyFont="1" applyFill="1" applyBorder="1">
      <alignment vertical="center"/>
    </xf>
    <xf numFmtId="3" fontId="6" fillId="6" borderId="10" xfId="1" applyNumberFormat="1" applyFont="1" applyFill="1" applyBorder="1">
      <alignment vertical="center"/>
    </xf>
    <xf numFmtId="0" fontId="6" fillId="7" borderId="11" xfId="1" applyFont="1" applyFill="1" applyBorder="1" applyAlignment="1">
      <alignment horizontal="center" vertical="center"/>
    </xf>
    <xf numFmtId="0" fontId="6" fillId="6" borderId="9" xfId="1" applyFont="1" applyFill="1" applyBorder="1">
      <alignment vertical="center"/>
    </xf>
    <xf numFmtId="0" fontId="6" fillId="6" borderId="11" xfId="1" applyFont="1" applyFill="1" applyBorder="1">
      <alignment vertical="center"/>
    </xf>
    <xf numFmtId="0" fontId="6" fillId="6" borderId="10" xfId="1" applyFont="1" applyFill="1" applyBorder="1">
      <alignment vertical="center"/>
    </xf>
    <xf numFmtId="0" fontId="6" fillId="6" borderId="1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vertical="center" wrapText="1"/>
    </xf>
    <xf numFmtId="0" fontId="8" fillId="6" borderId="11" xfId="1" applyFont="1" applyFill="1" applyBorder="1" applyAlignment="1">
      <alignment vertical="center" wrapText="1"/>
    </xf>
    <xf numFmtId="0" fontId="8" fillId="6" borderId="12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76" fontId="8" fillId="0" borderId="9" xfId="2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C63" sqref="C63"/>
    </sheetView>
  </sheetViews>
  <sheetFormatPr defaultRowHeight="16.5"/>
  <cols>
    <col min="1" max="1" width="12.625" customWidth="1"/>
    <col min="2" max="2" width="13" customWidth="1"/>
    <col min="3" max="3" width="42.75" customWidth="1"/>
    <col min="4" max="4" width="16.875" customWidth="1"/>
  </cols>
  <sheetData>
    <row r="1" spans="1:4" s="68" customFormat="1" ht="26.25" thickBot="1">
      <c r="A1" s="82" t="s">
        <v>144</v>
      </c>
      <c r="B1" s="83"/>
      <c r="C1" s="83"/>
      <c r="D1" s="83"/>
    </row>
    <row r="2" spans="1:4" ht="28.5" customHeight="1" thickBot="1">
      <c r="A2" s="79" t="s">
        <v>0</v>
      </c>
      <c r="B2" s="80"/>
      <c r="C2" s="64" t="s">
        <v>1</v>
      </c>
      <c r="D2" s="64" t="s">
        <v>3</v>
      </c>
    </row>
    <row r="3" spans="1:4" ht="57" customHeight="1" thickBot="1">
      <c r="A3" s="73" t="s">
        <v>149</v>
      </c>
      <c r="B3" s="65" t="s">
        <v>145</v>
      </c>
      <c r="C3" s="66" t="s">
        <v>146</v>
      </c>
      <c r="D3" s="67" t="s">
        <v>51</v>
      </c>
    </row>
    <row r="4" spans="1:4" ht="57" customHeight="1" thickBot="1">
      <c r="A4" s="74"/>
      <c r="B4" s="4" t="s">
        <v>151</v>
      </c>
      <c r="C4" s="5" t="s">
        <v>150</v>
      </c>
      <c r="D4" s="7" t="s">
        <v>64</v>
      </c>
    </row>
    <row r="5" spans="1:4" ht="57" customHeight="1" thickBot="1">
      <c r="A5" s="74"/>
      <c r="B5" s="4" t="s">
        <v>153</v>
      </c>
      <c r="C5" s="5" t="s">
        <v>152</v>
      </c>
      <c r="D5" s="7" t="s">
        <v>22</v>
      </c>
    </row>
    <row r="6" spans="1:4" ht="57" customHeight="1" thickBot="1">
      <c r="A6" s="75"/>
      <c r="B6" s="4" t="s">
        <v>154</v>
      </c>
      <c r="C6" s="5" t="s">
        <v>147</v>
      </c>
      <c r="D6" s="7" t="s">
        <v>148</v>
      </c>
    </row>
    <row r="8" spans="1:4" s="68" customFormat="1" ht="26.25" hidden="1" thickBot="1">
      <c r="B8" s="68" t="s">
        <v>122</v>
      </c>
    </row>
    <row r="9" spans="1:4" ht="27" hidden="1" customHeight="1" thickBot="1">
      <c r="A9" s="81" t="s">
        <v>0</v>
      </c>
      <c r="B9" s="81"/>
      <c r="C9" s="69" t="s">
        <v>1</v>
      </c>
      <c r="D9" s="69" t="s">
        <v>3</v>
      </c>
    </row>
    <row r="10" spans="1:4" ht="46.5" hidden="1" customHeight="1" thickBot="1">
      <c r="A10" s="76" t="s">
        <v>123</v>
      </c>
      <c r="B10" s="70" t="s">
        <v>129</v>
      </c>
      <c r="C10" s="71" t="s">
        <v>130</v>
      </c>
      <c r="D10" s="72" t="s">
        <v>142</v>
      </c>
    </row>
    <row r="11" spans="1:4" ht="46.5" hidden="1" customHeight="1" thickBot="1">
      <c r="A11" s="77"/>
      <c r="B11" s="70" t="s">
        <v>132</v>
      </c>
      <c r="C11" s="71" t="s">
        <v>131</v>
      </c>
      <c r="D11" s="72" t="s">
        <v>141</v>
      </c>
    </row>
    <row r="12" spans="1:4" ht="46.5" hidden="1" customHeight="1" thickBot="1">
      <c r="A12" s="78"/>
      <c r="B12" s="70" t="s">
        <v>134</v>
      </c>
      <c r="C12" s="71" t="s">
        <v>133</v>
      </c>
      <c r="D12" s="72" t="s">
        <v>142</v>
      </c>
    </row>
    <row r="13" spans="1:4" ht="46.5" hidden="1" customHeight="1" thickBot="1">
      <c r="A13" s="78"/>
      <c r="B13" s="70" t="s">
        <v>136</v>
      </c>
      <c r="C13" s="71" t="s">
        <v>135</v>
      </c>
      <c r="D13" s="72" t="s">
        <v>139</v>
      </c>
    </row>
    <row r="14" spans="1:4" ht="46.5" hidden="1" customHeight="1" thickBot="1">
      <c r="A14" s="78"/>
      <c r="B14" s="70" t="s">
        <v>138</v>
      </c>
      <c r="C14" s="71" t="s">
        <v>137</v>
      </c>
      <c r="D14" s="72" t="s">
        <v>140</v>
      </c>
    </row>
    <row r="15" spans="1:4" ht="30.75" hidden="1" customHeight="1" thickBot="1">
      <c r="A15" s="78"/>
      <c r="B15" s="70" t="s">
        <v>143</v>
      </c>
      <c r="C15" s="71" t="s">
        <v>124</v>
      </c>
      <c r="D15" s="72"/>
    </row>
    <row r="16" spans="1: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</sheetData>
  <mergeCells count="5">
    <mergeCell ref="A3:A6"/>
    <mergeCell ref="A10:A15"/>
    <mergeCell ref="A2:B2"/>
    <mergeCell ref="A9:B9"/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9" sqref="H9"/>
    </sheetView>
  </sheetViews>
  <sheetFormatPr defaultRowHeight="16.5"/>
  <cols>
    <col min="1" max="1" width="9.875" customWidth="1"/>
    <col min="2" max="2" width="5" style="11" customWidth="1"/>
    <col min="3" max="3" width="13" customWidth="1"/>
    <col min="4" max="4" width="42.75" customWidth="1"/>
    <col min="5" max="5" width="16.875" customWidth="1"/>
  </cols>
  <sheetData>
    <row r="1" spans="1:5" ht="28.5" customHeight="1" thickBot="1">
      <c r="A1" s="79" t="s">
        <v>0</v>
      </c>
      <c r="B1" s="84"/>
      <c r="C1" s="80"/>
      <c r="D1" s="1" t="s">
        <v>1</v>
      </c>
      <c r="E1" s="1" t="s">
        <v>3</v>
      </c>
    </row>
    <row r="2" spans="1:5" ht="60.75" customHeight="1" thickBot="1">
      <c r="A2" s="73" t="s">
        <v>104</v>
      </c>
      <c r="B2" s="87" t="s">
        <v>5</v>
      </c>
      <c r="C2" s="2" t="s">
        <v>25</v>
      </c>
      <c r="D2" s="3" t="s">
        <v>6</v>
      </c>
      <c r="E2" s="3" t="s">
        <v>7</v>
      </c>
    </row>
    <row r="3" spans="1:5" ht="57" customHeight="1" thickBot="1">
      <c r="A3" s="85"/>
      <c r="B3" s="88"/>
      <c r="C3" s="2" t="s">
        <v>26</v>
      </c>
      <c r="D3" s="3" t="s">
        <v>9</v>
      </c>
      <c r="E3" s="3" t="s">
        <v>7</v>
      </c>
    </row>
    <row r="4" spans="1:5" ht="57" customHeight="1" thickBot="1">
      <c r="A4" s="85"/>
      <c r="B4" s="89" t="s">
        <v>10</v>
      </c>
      <c r="C4" s="4" t="s">
        <v>8</v>
      </c>
      <c r="D4" s="5" t="s">
        <v>115</v>
      </c>
      <c r="E4" s="7" t="s">
        <v>103</v>
      </c>
    </row>
    <row r="5" spans="1:5" ht="57" customHeight="1" thickBot="1">
      <c r="A5" s="85"/>
      <c r="B5" s="89"/>
      <c r="C5" s="4" t="s">
        <v>11</v>
      </c>
      <c r="D5" s="5" t="s">
        <v>114</v>
      </c>
      <c r="E5" s="7" t="s">
        <v>105</v>
      </c>
    </row>
    <row r="6" spans="1:5" ht="57" customHeight="1" thickBot="1">
      <c r="A6" s="85"/>
      <c r="B6" s="89"/>
      <c r="C6" s="4" t="s">
        <v>106</v>
      </c>
      <c r="D6" s="5" t="s">
        <v>113</v>
      </c>
      <c r="E6" s="7" t="s">
        <v>102</v>
      </c>
    </row>
    <row r="7" spans="1:5" ht="57" customHeight="1" thickBot="1">
      <c r="A7" s="85"/>
      <c r="B7" s="89"/>
      <c r="C7" s="4" t="s">
        <v>107</v>
      </c>
      <c r="D7" s="5" t="s">
        <v>111</v>
      </c>
      <c r="E7" s="7" t="s">
        <v>102</v>
      </c>
    </row>
    <row r="8" spans="1:5" ht="57" customHeight="1" thickBot="1">
      <c r="A8" s="85"/>
      <c r="B8" s="89"/>
      <c r="C8" s="4" t="s">
        <v>108</v>
      </c>
      <c r="D8" s="5" t="s">
        <v>112</v>
      </c>
      <c r="E8" s="7" t="s">
        <v>101</v>
      </c>
    </row>
    <row r="9" spans="1:5" ht="57" customHeight="1" thickBot="1">
      <c r="A9" s="86"/>
      <c r="B9" s="90"/>
      <c r="C9" s="4" t="s">
        <v>109</v>
      </c>
      <c r="D9" s="9" t="s">
        <v>110</v>
      </c>
      <c r="E9" s="10"/>
    </row>
  </sheetData>
  <mergeCells count="4">
    <mergeCell ref="A1:C1"/>
    <mergeCell ref="A2:A9"/>
    <mergeCell ref="B2:B3"/>
    <mergeCell ref="B4:B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2" sqref="C2"/>
    </sheetView>
  </sheetViews>
  <sheetFormatPr defaultRowHeight="16.5"/>
  <cols>
    <col min="1" max="1" width="9.875" customWidth="1"/>
    <col min="2" max="2" width="3.5" style="11" customWidth="1"/>
    <col min="3" max="3" width="11.25" customWidth="1"/>
    <col min="4" max="4" width="42.75" customWidth="1"/>
    <col min="5" max="5" width="6.875" customWidth="1"/>
    <col min="6" max="6" width="14.5" customWidth="1"/>
  </cols>
  <sheetData>
    <row r="1" spans="1:6" ht="28.5" customHeight="1" thickBot="1">
      <c r="A1" s="79" t="s">
        <v>0</v>
      </c>
      <c r="B1" s="84"/>
      <c r="C1" s="80"/>
      <c r="D1" s="1" t="s">
        <v>1</v>
      </c>
      <c r="E1" s="1" t="s">
        <v>2</v>
      </c>
      <c r="F1" s="1" t="s">
        <v>3</v>
      </c>
    </row>
    <row r="2" spans="1:6" ht="46.5" customHeight="1" thickBot="1">
      <c r="A2" s="73" t="s">
        <v>4</v>
      </c>
      <c r="B2" s="87" t="s">
        <v>5</v>
      </c>
      <c r="C2" s="2" t="s">
        <v>25</v>
      </c>
      <c r="D2" s="3" t="s">
        <v>6</v>
      </c>
      <c r="E2" s="3"/>
      <c r="F2" s="3" t="s">
        <v>7</v>
      </c>
    </row>
    <row r="3" spans="1:6" ht="45" customHeight="1" thickBot="1">
      <c r="A3" s="85"/>
      <c r="B3" s="88"/>
      <c r="C3" s="2" t="s">
        <v>8</v>
      </c>
      <c r="D3" s="3" t="s">
        <v>9</v>
      </c>
      <c r="E3" s="3"/>
      <c r="F3" s="3" t="s">
        <v>7</v>
      </c>
    </row>
    <row r="4" spans="1:6" ht="69" customHeight="1" thickBot="1">
      <c r="A4" s="85"/>
      <c r="B4" s="89" t="s">
        <v>10</v>
      </c>
      <c r="C4" s="4" t="s">
        <v>11</v>
      </c>
      <c r="D4" s="5" t="s">
        <v>12</v>
      </c>
      <c r="E4" s="6" t="s">
        <v>13</v>
      </c>
      <c r="F4" s="7" t="s">
        <v>14</v>
      </c>
    </row>
    <row r="5" spans="1:6" ht="51" customHeight="1" thickBot="1">
      <c r="A5" s="85"/>
      <c r="B5" s="89"/>
      <c r="C5" s="4" t="s">
        <v>15</v>
      </c>
      <c r="D5" s="5" t="s">
        <v>16</v>
      </c>
      <c r="E5" s="8" t="s">
        <v>17</v>
      </c>
      <c r="F5" s="7" t="s">
        <v>18</v>
      </c>
    </row>
    <row r="6" spans="1:6" ht="42" customHeight="1" thickBot="1">
      <c r="A6" s="85"/>
      <c r="B6" s="89"/>
      <c r="C6" s="4" t="s">
        <v>19</v>
      </c>
      <c r="D6" s="5" t="s">
        <v>20</v>
      </c>
      <c r="E6" s="8" t="s">
        <v>21</v>
      </c>
      <c r="F6" s="7" t="s">
        <v>22</v>
      </c>
    </row>
    <row r="7" spans="1:6" ht="27" customHeight="1" thickBot="1">
      <c r="A7" s="86"/>
      <c r="B7" s="90"/>
      <c r="C7" s="4" t="s">
        <v>23</v>
      </c>
      <c r="D7" s="9" t="s">
        <v>24</v>
      </c>
      <c r="E7" s="8"/>
      <c r="F7" s="10"/>
    </row>
  </sheetData>
  <mergeCells count="4">
    <mergeCell ref="A1:C1"/>
    <mergeCell ref="A2:A7"/>
    <mergeCell ref="B2:B3"/>
    <mergeCell ref="B4:B7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view="pageBreakPreview" zoomScale="55" zoomScaleNormal="55" zoomScaleSheetLayoutView="55" workbookViewId="0">
      <selection activeCell="E20" sqref="E20"/>
    </sheetView>
  </sheetViews>
  <sheetFormatPr defaultRowHeight="21"/>
  <cols>
    <col min="1" max="1" width="6.5" style="12" customWidth="1"/>
    <col min="2" max="2" width="9" style="12"/>
    <col min="3" max="3" width="0" style="12" hidden="1" customWidth="1"/>
    <col min="4" max="4" width="42" style="12" customWidth="1"/>
    <col min="5" max="5" width="8.75" style="12" customWidth="1"/>
    <col min="6" max="6" width="10.125" style="12" customWidth="1"/>
    <col min="7" max="7" width="10" style="12" bestFit="1" customWidth="1"/>
    <col min="8" max="8" width="8.875" style="12" bestFit="1" customWidth="1"/>
    <col min="9" max="9" width="14.75" style="12" hidden="1" customWidth="1"/>
    <col min="10" max="10" width="14.625" style="12" customWidth="1"/>
    <col min="11" max="11" width="15.125" style="12" customWidth="1"/>
    <col min="12" max="13" width="10" style="12" bestFit="1" customWidth="1"/>
    <col min="14" max="14" width="14.875" style="12" customWidth="1"/>
    <col min="15" max="15" width="25.5" style="12" customWidth="1"/>
    <col min="16" max="16" width="20.875" style="12" customWidth="1"/>
    <col min="17" max="17" width="9" style="12" customWidth="1"/>
    <col min="18" max="18" width="19.375" style="62" customWidth="1"/>
    <col min="19" max="19" width="18.25" style="12" customWidth="1"/>
    <col min="20" max="21" width="17.375" style="12" customWidth="1"/>
    <col min="22" max="22" width="17.125" style="12" customWidth="1"/>
    <col min="23" max="23" width="16.875" style="62" customWidth="1"/>
    <col min="24" max="24" width="10.625" style="12" customWidth="1"/>
    <col min="25" max="259" width="9" style="12"/>
    <col min="260" max="260" width="42" style="12" customWidth="1"/>
    <col min="261" max="261" width="8.75" style="12" customWidth="1"/>
    <col min="262" max="262" width="10.125" style="12" customWidth="1"/>
    <col min="263" max="263" width="10" style="12" bestFit="1" customWidth="1"/>
    <col min="264" max="264" width="8.875" style="12" bestFit="1" customWidth="1"/>
    <col min="265" max="265" width="0" style="12" hidden="1" customWidth="1"/>
    <col min="266" max="266" width="14.625" style="12" customWidth="1"/>
    <col min="267" max="267" width="15.125" style="12" customWidth="1"/>
    <col min="268" max="269" width="10" style="12" bestFit="1" customWidth="1"/>
    <col min="270" max="270" width="14.875" style="12" customWidth="1"/>
    <col min="271" max="271" width="25.5" style="12" customWidth="1"/>
    <col min="272" max="272" width="20.875" style="12" customWidth="1"/>
    <col min="273" max="273" width="9" style="12" customWidth="1"/>
    <col min="274" max="274" width="19.375" style="12" customWidth="1"/>
    <col min="275" max="275" width="18.25" style="12" customWidth="1"/>
    <col min="276" max="277" width="17.375" style="12" customWidth="1"/>
    <col min="278" max="278" width="17.125" style="12" customWidth="1"/>
    <col min="279" max="279" width="16.875" style="12" customWidth="1"/>
    <col min="280" max="280" width="10.625" style="12" customWidth="1"/>
    <col min="281" max="515" width="9" style="12"/>
    <col min="516" max="516" width="42" style="12" customWidth="1"/>
    <col min="517" max="517" width="8.75" style="12" customWidth="1"/>
    <col min="518" max="518" width="10.125" style="12" customWidth="1"/>
    <col min="519" max="519" width="10" style="12" bestFit="1" customWidth="1"/>
    <col min="520" max="520" width="8.875" style="12" bestFit="1" customWidth="1"/>
    <col min="521" max="521" width="0" style="12" hidden="1" customWidth="1"/>
    <col min="522" max="522" width="14.625" style="12" customWidth="1"/>
    <col min="523" max="523" width="15.125" style="12" customWidth="1"/>
    <col min="524" max="525" width="10" style="12" bestFit="1" customWidth="1"/>
    <col min="526" max="526" width="14.875" style="12" customWidth="1"/>
    <col min="527" max="527" width="25.5" style="12" customWidth="1"/>
    <col min="528" max="528" width="20.875" style="12" customWidth="1"/>
    <col min="529" max="529" width="9" style="12" customWidth="1"/>
    <col min="530" max="530" width="19.375" style="12" customWidth="1"/>
    <col min="531" max="531" width="18.25" style="12" customWidth="1"/>
    <col min="532" max="533" width="17.375" style="12" customWidth="1"/>
    <col min="534" max="534" width="17.125" style="12" customWidth="1"/>
    <col min="535" max="535" width="16.875" style="12" customWidth="1"/>
    <col min="536" max="536" width="10.625" style="12" customWidth="1"/>
    <col min="537" max="771" width="9" style="12"/>
    <col min="772" max="772" width="42" style="12" customWidth="1"/>
    <col min="773" max="773" width="8.75" style="12" customWidth="1"/>
    <col min="774" max="774" width="10.125" style="12" customWidth="1"/>
    <col min="775" max="775" width="10" style="12" bestFit="1" customWidth="1"/>
    <col min="776" max="776" width="8.875" style="12" bestFit="1" customWidth="1"/>
    <col min="777" max="777" width="0" style="12" hidden="1" customWidth="1"/>
    <col min="778" max="778" width="14.625" style="12" customWidth="1"/>
    <col min="779" max="779" width="15.125" style="12" customWidth="1"/>
    <col min="780" max="781" width="10" style="12" bestFit="1" customWidth="1"/>
    <col min="782" max="782" width="14.875" style="12" customWidth="1"/>
    <col min="783" max="783" width="25.5" style="12" customWidth="1"/>
    <col min="784" max="784" width="20.875" style="12" customWidth="1"/>
    <col min="785" max="785" width="9" style="12" customWidth="1"/>
    <col min="786" max="786" width="19.375" style="12" customWidth="1"/>
    <col min="787" max="787" width="18.25" style="12" customWidth="1"/>
    <col min="788" max="789" width="17.375" style="12" customWidth="1"/>
    <col min="790" max="790" width="17.125" style="12" customWidth="1"/>
    <col min="791" max="791" width="16.875" style="12" customWidth="1"/>
    <col min="792" max="792" width="10.625" style="12" customWidth="1"/>
    <col min="793" max="1027" width="9" style="12"/>
    <col min="1028" max="1028" width="42" style="12" customWidth="1"/>
    <col min="1029" max="1029" width="8.75" style="12" customWidth="1"/>
    <col min="1030" max="1030" width="10.125" style="12" customWidth="1"/>
    <col min="1031" max="1031" width="10" style="12" bestFit="1" customWidth="1"/>
    <col min="1032" max="1032" width="8.875" style="12" bestFit="1" customWidth="1"/>
    <col min="1033" max="1033" width="0" style="12" hidden="1" customWidth="1"/>
    <col min="1034" max="1034" width="14.625" style="12" customWidth="1"/>
    <col min="1035" max="1035" width="15.125" style="12" customWidth="1"/>
    <col min="1036" max="1037" width="10" style="12" bestFit="1" customWidth="1"/>
    <col min="1038" max="1038" width="14.875" style="12" customWidth="1"/>
    <col min="1039" max="1039" width="25.5" style="12" customWidth="1"/>
    <col min="1040" max="1040" width="20.875" style="12" customWidth="1"/>
    <col min="1041" max="1041" width="9" style="12" customWidth="1"/>
    <col min="1042" max="1042" width="19.375" style="12" customWidth="1"/>
    <col min="1043" max="1043" width="18.25" style="12" customWidth="1"/>
    <col min="1044" max="1045" width="17.375" style="12" customWidth="1"/>
    <col min="1046" max="1046" width="17.125" style="12" customWidth="1"/>
    <col min="1047" max="1047" width="16.875" style="12" customWidth="1"/>
    <col min="1048" max="1048" width="10.625" style="12" customWidth="1"/>
    <col min="1049" max="1283" width="9" style="12"/>
    <col min="1284" max="1284" width="42" style="12" customWidth="1"/>
    <col min="1285" max="1285" width="8.75" style="12" customWidth="1"/>
    <col min="1286" max="1286" width="10.125" style="12" customWidth="1"/>
    <col min="1287" max="1287" width="10" style="12" bestFit="1" customWidth="1"/>
    <col min="1288" max="1288" width="8.875" style="12" bestFit="1" customWidth="1"/>
    <col min="1289" max="1289" width="0" style="12" hidden="1" customWidth="1"/>
    <col min="1290" max="1290" width="14.625" style="12" customWidth="1"/>
    <col min="1291" max="1291" width="15.125" style="12" customWidth="1"/>
    <col min="1292" max="1293" width="10" style="12" bestFit="1" customWidth="1"/>
    <col min="1294" max="1294" width="14.875" style="12" customWidth="1"/>
    <col min="1295" max="1295" width="25.5" style="12" customWidth="1"/>
    <col min="1296" max="1296" width="20.875" style="12" customWidth="1"/>
    <col min="1297" max="1297" width="9" style="12" customWidth="1"/>
    <col min="1298" max="1298" width="19.375" style="12" customWidth="1"/>
    <col min="1299" max="1299" width="18.25" style="12" customWidth="1"/>
    <col min="1300" max="1301" width="17.375" style="12" customWidth="1"/>
    <col min="1302" max="1302" width="17.125" style="12" customWidth="1"/>
    <col min="1303" max="1303" width="16.875" style="12" customWidth="1"/>
    <col min="1304" max="1304" width="10.625" style="12" customWidth="1"/>
    <col min="1305" max="1539" width="9" style="12"/>
    <col min="1540" max="1540" width="42" style="12" customWidth="1"/>
    <col min="1541" max="1541" width="8.75" style="12" customWidth="1"/>
    <col min="1542" max="1542" width="10.125" style="12" customWidth="1"/>
    <col min="1543" max="1543" width="10" style="12" bestFit="1" customWidth="1"/>
    <col min="1544" max="1544" width="8.875" style="12" bestFit="1" customWidth="1"/>
    <col min="1545" max="1545" width="0" style="12" hidden="1" customWidth="1"/>
    <col min="1546" max="1546" width="14.625" style="12" customWidth="1"/>
    <col min="1547" max="1547" width="15.125" style="12" customWidth="1"/>
    <col min="1548" max="1549" width="10" style="12" bestFit="1" customWidth="1"/>
    <col min="1550" max="1550" width="14.875" style="12" customWidth="1"/>
    <col min="1551" max="1551" width="25.5" style="12" customWidth="1"/>
    <col min="1552" max="1552" width="20.875" style="12" customWidth="1"/>
    <col min="1553" max="1553" width="9" style="12" customWidth="1"/>
    <col min="1554" max="1554" width="19.375" style="12" customWidth="1"/>
    <col min="1555" max="1555" width="18.25" style="12" customWidth="1"/>
    <col min="1556" max="1557" width="17.375" style="12" customWidth="1"/>
    <col min="1558" max="1558" width="17.125" style="12" customWidth="1"/>
    <col min="1559" max="1559" width="16.875" style="12" customWidth="1"/>
    <col min="1560" max="1560" width="10.625" style="12" customWidth="1"/>
    <col min="1561" max="1795" width="9" style="12"/>
    <col min="1796" max="1796" width="42" style="12" customWidth="1"/>
    <col min="1797" max="1797" width="8.75" style="12" customWidth="1"/>
    <col min="1798" max="1798" width="10.125" style="12" customWidth="1"/>
    <col min="1799" max="1799" width="10" style="12" bestFit="1" customWidth="1"/>
    <col min="1800" max="1800" width="8.875" style="12" bestFit="1" customWidth="1"/>
    <col min="1801" max="1801" width="0" style="12" hidden="1" customWidth="1"/>
    <col min="1802" max="1802" width="14.625" style="12" customWidth="1"/>
    <col min="1803" max="1803" width="15.125" style="12" customWidth="1"/>
    <col min="1804" max="1805" width="10" style="12" bestFit="1" customWidth="1"/>
    <col min="1806" max="1806" width="14.875" style="12" customWidth="1"/>
    <col min="1807" max="1807" width="25.5" style="12" customWidth="1"/>
    <col min="1808" max="1808" width="20.875" style="12" customWidth="1"/>
    <col min="1809" max="1809" width="9" style="12" customWidth="1"/>
    <col min="1810" max="1810" width="19.375" style="12" customWidth="1"/>
    <col min="1811" max="1811" width="18.25" style="12" customWidth="1"/>
    <col min="1812" max="1813" width="17.375" style="12" customWidth="1"/>
    <col min="1814" max="1814" width="17.125" style="12" customWidth="1"/>
    <col min="1815" max="1815" width="16.875" style="12" customWidth="1"/>
    <col min="1816" max="1816" width="10.625" style="12" customWidth="1"/>
    <col min="1817" max="2051" width="9" style="12"/>
    <col min="2052" max="2052" width="42" style="12" customWidth="1"/>
    <col min="2053" max="2053" width="8.75" style="12" customWidth="1"/>
    <col min="2054" max="2054" width="10.125" style="12" customWidth="1"/>
    <col min="2055" max="2055" width="10" style="12" bestFit="1" customWidth="1"/>
    <col min="2056" max="2056" width="8.875" style="12" bestFit="1" customWidth="1"/>
    <col min="2057" max="2057" width="0" style="12" hidden="1" customWidth="1"/>
    <col min="2058" max="2058" width="14.625" style="12" customWidth="1"/>
    <col min="2059" max="2059" width="15.125" style="12" customWidth="1"/>
    <col min="2060" max="2061" width="10" style="12" bestFit="1" customWidth="1"/>
    <col min="2062" max="2062" width="14.875" style="12" customWidth="1"/>
    <col min="2063" max="2063" width="25.5" style="12" customWidth="1"/>
    <col min="2064" max="2064" width="20.875" style="12" customWidth="1"/>
    <col min="2065" max="2065" width="9" style="12" customWidth="1"/>
    <col min="2066" max="2066" width="19.375" style="12" customWidth="1"/>
    <col min="2067" max="2067" width="18.25" style="12" customWidth="1"/>
    <col min="2068" max="2069" width="17.375" style="12" customWidth="1"/>
    <col min="2070" max="2070" width="17.125" style="12" customWidth="1"/>
    <col min="2071" max="2071" width="16.875" style="12" customWidth="1"/>
    <col min="2072" max="2072" width="10.625" style="12" customWidth="1"/>
    <col min="2073" max="2307" width="9" style="12"/>
    <col min="2308" max="2308" width="42" style="12" customWidth="1"/>
    <col min="2309" max="2309" width="8.75" style="12" customWidth="1"/>
    <col min="2310" max="2310" width="10.125" style="12" customWidth="1"/>
    <col min="2311" max="2311" width="10" style="12" bestFit="1" customWidth="1"/>
    <col min="2312" max="2312" width="8.875" style="12" bestFit="1" customWidth="1"/>
    <col min="2313" max="2313" width="0" style="12" hidden="1" customWidth="1"/>
    <col min="2314" max="2314" width="14.625" style="12" customWidth="1"/>
    <col min="2315" max="2315" width="15.125" style="12" customWidth="1"/>
    <col min="2316" max="2317" width="10" style="12" bestFit="1" customWidth="1"/>
    <col min="2318" max="2318" width="14.875" style="12" customWidth="1"/>
    <col min="2319" max="2319" width="25.5" style="12" customWidth="1"/>
    <col min="2320" max="2320" width="20.875" style="12" customWidth="1"/>
    <col min="2321" max="2321" width="9" style="12" customWidth="1"/>
    <col min="2322" max="2322" width="19.375" style="12" customWidth="1"/>
    <col min="2323" max="2323" width="18.25" style="12" customWidth="1"/>
    <col min="2324" max="2325" width="17.375" style="12" customWidth="1"/>
    <col min="2326" max="2326" width="17.125" style="12" customWidth="1"/>
    <col min="2327" max="2327" width="16.875" style="12" customWidth="1"/>
    <col min="2328" max="2328" width="10.625" style="12" customWidth="1"/>
    <col min="2329" max="2563" width="9" style="12"/>
    <col min="2564" max="2564" width="42" style="12" customWidth="1"/>
    <col min="2565" max="2565" width="8.75" style="12" customWidth="1"/>
    <col min="2566" max="2566" width="10.125" style="12" customWidth="1"/>
    <col min="2567" max="2567" width="10" style="12" bestFit="1" customWidth="1"/>
    <col min="2568" max="2568" width="8.875" style="12" bestFit="1" customWidth="1"/>
    <col min="2569" max="2569" width="0" style="12" hidden="1" customWidth="1"/>
    <col min="2570" max="2570" width="14.625" style="12" customWidth="1"/>
    <col min="2571" max="2571" width="15.125" style="12" customWidth="1"/>
    <col min="2572" max="2573" width="10" style="12" bestFit="1" customWidth="1"/>
    <col min="2574" max="2574" width="14.875" style="12" customWidth="1"/>
    <col min="2575" max="2575" width="25.5" style="12" customWidth="1"/>
    <col min="2576" max="2576" width="20.875" style="12" customWidth="1"/>
    <col min="2577" max="2577" width="9" style="12" customWidth="1"/>
    <col min="2578" max="2578" width="19.375" style="12" customWidth="1"/>
    <col min="2579" max="2579" width="18.25" style="12" customWidth="1"/>
    <col min="2580" max="2581" width="17.375" style="12" customWidth="1"/>
    <col min="2582" max="2582" width="17.125" style="12" customWidth="1"/>
    <col min="2583" max="2583" width="16.875" style="12" customWidth="1"/>
    <col min="2584" max="2584" width="10.625" style="12" customWidth="1"/>
    <col min="2585" max="2819" width="9" style="12"/>
    <col min="2820" max="2820" width="42" style="12" customWidth="1"/>
    <col min="2821" max="2821" width="8.75" style="12" customWidth="1"/>
    <col min="2822" max="2822" width="10.125" style="12" customWidth="1"/>
    <col min="2823" max="2823" width="10" style="12" bestFit="1" customWidth="1"/>
    <col min="2824" max="2824" width="8.875" style="12" bestFit="1" customWidth="1"/>
    <col min="2825" max="2825" width="0" style="12" hidden="1" customWidth="1"/>
    <col min="2826" max="2826" width="14.625" style="12" customWidth="1"/>
    <col min="2827" max="2827" width="15.125" style="12" customWidth="1"/>
    <col min="2828" max="2829" width="10" style="12" bestFit="1" customWidth="1"/>
    <col min="2830" max="2830" width="14.875" style="12" customWidth="1"/>
    <col min="2831" max="2831" width="25.5" style="12" customWidth="1"/>
    <col min="2832" max="2832" width="20.875" style="12" customWidth="1"/>
    <col min="2833" max="2833" width="9" style="12" customWidth="1"/>
    <col min="2834" max="2834" width="19.375" style="12" customWidth="1"/>
    <col min="2835" max="2835" width="18.25" style="12" customWidth="1"/>
    <col min="2836" max="2837" width="17.375" style="12" customWidth="1"/>
    <col min="2838" max="2838" width="17.125" style="12" customWidth="1"/>
    <col min="2839" max="2839" width="16.875" style="12" customWidth="1"/>
    <col min="2840" max="2840" width="10.625" style="12" customWidth="1"/>
    <col min="2841" max="3075" width="9" style="12"/>
    <col min="3076" max="3076" width="42" style="12" customWidth="1"/>
    <col min="3077" max="3077" width="8.75" style="12" customWidth="1"/>
    <col min="3078" max="3078" width="10.125" style="12" customWidth="1"/>
    <col min="3079" max="3079" width="10" style="12" bestFit="1" customWidth="1"/>
    <col min="3080" max="3080" width="8.875" style="12" bestFit="1" customWidth="1"/>
    <col min="3081" max="3081" width="0" style="12" hidden="1" customWidth="1"/>
    <col min="3082" max="3082" width="14.625" style="12" customWidth="1"/>
    <col min="3083" max="3083" width="15.125" style="12" customWidth="1"/>
    <col min="3084" max="3085" width="10" style="12" bestFit="1" customWidth="1"/>
    <col min="3086" max="3086" width="14.875" style="12" customWidth="1"/>
    <col min="3087" max="3087" width="25.5" style="12" customWidth="1"/>
    <col min="3088" max="3088" width="20.875" style="12" customWidth="1"/>
    <col min="3089" max="3089" width="9" style="12" customWidth="1"/>
    <col min="3090" max="3090" width="19.375" style="12" customWidth="1"/>
    <col min="3091" max="3091" width="18.25" style="12" customWidth="1"/>
    <col min="3092" max="3093" width="17.375" style="12" customWidth="1"/>
    <col min="3094" max="3094" width="17.125" style="12" customWidth="1"/>
    <col min="3095" max="3095" width="16.875" style="12" customWidth="1"/>
    <col min="3096" max="3096" width="10.625" style="12" customWidth="1"/>
    <col min="3097" max="3331" width="9" style="12"/>
    <col min="3332" max="3332" width="42" style="12" customWidth="1"/>
    <col min="3333" max="3333" width="8.75" style="12" customWidth="1"/>
    <col min="3334" max="3334" width="10.125" style="12" customWidth="1"/>
    <col min="3335" max="3335" width="10" style="12" bestFit="1" customWidth="1"/>
    <col min="3336" max="3336" width="8.875" style="12" bestFit="1" customWidth="1"/>
    <col min="3337" max="3337" width="0" style="12" hidden="1" customWidth="1"/>
    <col min="3338" max="3338" width="14.625" style="12" customWidth="1"/>
    <col min="3339" max="3339" width="15.125" style="12" customWidth="1"/>
    <col min="3340" max="3341" width="10" style="12" bestFit="1" customWidth="1"/>
    <col min="3342" max="3342" width="14.875" style="12" customWidth="1"/>
    <col min="3343" max="3343" width="25.5" style="12" customWidth="1"/>
    <col min="3344" max="3344" width="20.875" style="12" customWidth="1"/>
    <col min="3345" max="3345" width="9" style="12" customWidth="1"/>
    <col min="3346" max="3346" width="19.375" style="12" customWidth="1"/>
    <col min="3347" max="3347" width="18.25" style="12" customWidth="1"/>
    <col min="3348" max="3349" width="17.375" style="12" customWidth="1"/>
    <col min="3350" max="3350" width="17.125" style="12" customWidth="1"/>
    <col min="3351" max="3351" width="16.875" style="12" customWidth="1"/>
    <col min="3352" max="3352" width="10.625" style="12" customWidth="1"/>
    <col min="3353" max="3587" width="9" style="12"/>
    <col min="3588" max="3588" width="42" style="12" customWidth="1"/>
    <col min="3589" max="3589" width="8.75" style="12" customWidth="1"/>
    <col min="3590" max="3590" width="10.125" style="12" customWidth="1"/>
    <col min="3591" max="3591" width="10" style="12" bestFit="1" customWidth="1"/>
    <col min="3592" max="3592" width="8.875" style="12" bestFit="1" customWidth="1"/>
    <col min="3593" max="3593" width="0" style="12" hidden="1" customWidth="1"/>
    <col min="3594" max="3594" width="14.625" style="12" customWidth="1"/>
    <col min="3595" max="3595" width="15.125" style="12" customWidth="1"/>
    <col min="3596" max="3597" width="10" style="12" bestFit="1" customWidth="1"/>
    <col min="3598" max="3598" width="14.875" style="12" customWidth="1"/>
    <col min="3599" max="3599" width="25.5" style="12" customWidth="1"/>
    <col min="3600" max="3600" width="20.875" style="12" customWidth="1"/>
    <col min="3601" max="3601" width="9" style="12" customWidth="1"/>
    <col min="3602" max="3602" width="19.375" style="12" customWidth="1"/>
    <col min="3603" max="3603" width="18.25" style="12" customWidth="1"/>
    <col min="3604" max="3605" width="17.375" style="12" customWidth="1"/>
    <col min="3606" max="3606" width="17.125" style="12" customWidth="1"/>
    <col min="3607" max="3607" width="16.875" style="12" customWidth="1"/>
    <col min="3608" max="3608" width="10.625" style="12" customWidth="1"/>
    <col min="3609" max="3843" width="9" style="12"/>
    <col min="3844" max="3844" width="42" style="12" customWidth="1"/>
    <col min="3845" max="3845" width="8.75" style="12" customWidth="1"/>
    <col min="3846" max="3846" width="10.125" style="12" customWidth="1"/>
    <col min="3847" max="3847" width="10" style="12" bestFit="1" customWidth="1"/>
    <col min="3848" max="3848" width="8.875" style="12" bestFit="1" customWidth="1"/>
    <col min="3849" max="3849" width="0" style="12" hidden="1" customWidth="1"/>
    <col min="3850" max="3850" width="14.625" style="12" customWidth="1"/>
    <col min="3851" max="3851" width="15.125" style="12" customWidth="1"/>
    <col min="3852" max="3853" width="10" style="12" bestFit="1" customWidth="1"/>
    <col min="3854" max="3854" width="14.875" style="12" customWidth="1"/>
    <col min="3855" max="3855" width="25.5" style="12" customWidth="1"/>
    <col min="3856" max="3856" width="20.875" style="12" customWidth="1"/>
    <col min="3857" max="3857" width="9" style="12" customWidth="1"/>
    <col min="3858" max="3858" width="19.375" style="12" customWidth="1"/>
    <col min="3859" max="3859" width="18.25" style="12" customWidth="1"/>
    <col min="3860" max="3861" width="17.375" style="12" customWidth="1"/>
    <col min="3862" max="3862" width="17.125" style="12" customWidth="1"/>
    <col min="3863" max="3863" width="16.875" style="12" customWidth="1"/>
    <col min="3864" max="3864" width="10.625" style="12" customWidth="1"/>
    <col min="3865" max="4099" width="9" style="12"/>
    <col min="4100" max="4100" width="42" style="12" customWidth="1"/>
    <col min="4101" max="4101" width="8.75" style="12" customWidth="1"/>
    <col min="4102" max="4102" width="10.125" style="12" customWidth="1"/>
    <col min="4103" max="4103" width="10" style="12" bestFit="1" customWidth="1"/>
    <col min="4104" max="4104" width="8.875" style="12" bestFit="1" customWidth="1"/>
    <col min="4105" max="4105" width="0" style="12" hidden="1" customWidth="1"/>
    <col min="4106" max="4106" width="14.625" style="12" customWidth="1"/>
    <col min="4107" max="4107" width="15.125" style="12" customWidth="1"/>
    <col min="4108" max="4109" width="10" style="12" bestFit="1" customWidth="1"/>
    <col min="4110" max="4110" width="14.875" style="12" customWidth="1"/>
    <col min="4111" max="4111" width="25.5" style="12" customWidth="1"/>
    <col min="4112" max="4112" width="20.875" style="12" customWidth="1"/>
    <col min="4113" max="4113" width="9" style="12" customWidth="1"/>
    <col min="4114" max="4114" width="19.375" style="12" customWidth="1"/>
    <col min="4115" max="4115" width="18.25" style="12" customWidth="1"/>
    <col min="4116" max="4117" width="17.375" style="12" customWidth="1"/>
    <col min="4118" max="4118" width="17.125" style="12" customWidth="1"/>
    <col min="4119" max="4119" width="16.875" style="12" customWidth="1"/>
    <col min="4120" max="4120" width="10.625" style="12" customWidth="1"/>
    <col min="4121" max="4355" width="9" style="12"/>
    <col min="4356" max="4356" width="42" style="12" customWidth="1"/>
    <col min="4357" max="4357" width="8.75" style="12" customWidth="1"/>
    <col min="4358" max="4358" width="10.125" style="12" customWidth="1"/>
    <col min="4359" max="4359" width="10" style="12" bestFit="1" customWidth="1"/>
    <col min="4360" max="4360" width="8.875" style="12" bestFit="1" customWidth="1"/>
    <col min="4361" max="4361" width="0" style="12" hidden="1" customWidth="1"/>
    <col min="4362" max="4362" width="14.625" style="12" customWidth="1"/>
    <col min="4363" max="4363" width="15.125" style="12" customWidth="1"/>
    <col min="4364" max="4365" width="10" style="12" bestFit="1" customWidth="1"/>
    <col min="4366" max="4366" width="14.875" style="12" customWidth="1"/>
    <col min="4367" max="4367" width="25.5" style="12" customWidth="1"/>
    <col min="4368" max="4368" width="20.875" style="12" customWidth="1"/>
    <col min="4369" max="4369" width="9" style="12" customWidth="1"/>
    <col min="4370" max="4370" width="19.375" style="12" customWidth="1"/>
    <col min="4371" max="4371" width="18.25" style="12" customWidth="1"/>
    <col min="4372" max="4373" width="17.375" style="12" customWidth="1"/>
    <col min="4374" max="4374" width="17.125" style="12" customWidth="1"/>
    <col min="4375" max="4375" width="16.875" style="12" customWidth="1"/>
    <col min="4376" max="4376" width="10.625" style="12" customWidth="1"/>
    <col min="4377" max="4611" width="9" style="12"/>
    <col min="4612" max="4612" width="42" style="12" customWidth="1"/>
    <col min="4613" max="4613" width="8.75" style="12" customWidth="1"/>
    <col min="4614" max="4614" width="10.125" style="12" customWidth="1"/>
    <col min="4615" max="4615" width="10" style="12" bestFit="1" customWidth="1"/>
    <col min="4616" max="4616" width="8.875" style="12" bestFit="1" customWidth="1"/>
    <col min="4617" max="4617" width="0" style="12" hidden="1" customWidth="1"/>
    <col min="4618" max="4618" width="14.625" style="12" customWidth="1"/>
    <col min="4619" max="4619" width="15.125" style="12" customWidth="1"/>
    <col min="4620" max="4621" width="10" style="12" bestFit="1" customWidth="1"/>
    <col min="4622" max="4622" width="14.875" style="12" customWidth="1"/>
    <col min="4623" max="4623" width="25.5" style="12" customWidth="1"/>
    <col min="4624" max="4624" width="20.875" style="12" customWidth="1"/>
    <col min="4625" max="4625" width="9" style="12" customWidth="1"/>
    <col min="4626" max="4626" width="19.375" style="12" customWidth="1"/>
    <col min="4627" max="4627" width="18.25" style="12" customWidth="1"/>
    <col min="4628" max="4629" width="17.375" style="12" customWidth="1"/>
    <col min="4630" max="4630" width="17.125" style="12" customWidth="1"/>
    <col min="4631" max="4631" width="16.875" style="12" customWidth="1"/>
    <col min="4632" max="4632" width="10.625" style="12" customWidth="1"/>
    <col min="4633" max="4867" width="9" style="12"/>
    <col min="4868" max="4868" width="42" style="12" customWidth="1"/>
    <col min="4869" max="4869" width="8.75" style="12" customWidth="1"/>
    <col min="4870" max="4870" width="10.125" style="12" customWidth="1"/>
    <col min="4871" max="4871" width="10" style="12" bestFit="1" customWidth="1"/>
    <col min="4872" max="4872" width="8.875" style="12" bestFit="1" customWidth="1"/>
    <col min="4873" max="4873" width="0" style="12" hidden="1" customWidth="1"/>
    <col min="4874" max="4874" width="14.625" style="12" customWidth="1"/>
    <col min="4875" max="4875" width="15.125" style="12" customWidth="1"/>
    <col min="4876" max="4877" width="10" style="12" bestFit="1" customWidth="1"/>
    <col min="4878" max="4878" width="14.875" style="12" customWidth="1"/>
    <col min="4879" max="4879" width="25.5" style="12" customWidth="1"/>
    <col min="4880" max="4880" width="20.875" style="12" customWidth="1"/>
    <col min="4881" max="4881" width="9" style="12" customWidth="1"/>
    <col min="4882" max="4882" width="19.375" style="12" customWidth="1"/>
    <col min="4883" max="4883" width="18.25" style="12" customWidth="1"/>
    <col min="4884" max="4885" width="17.375" style="12" customWidth="1"/>
    <col min="4886" max="4886" width="17.125" style="12" customWidth="1"/>
    <col min="4887" max="4887" width="16.875" style="12" customWidth="1"/>
    <col min="4888" max="4888" width="10.625" style="12" customWidth="1"/>
    <col min="4889" max="5123" width="9" style="12"/>
    <col min="5124" max="5124" width="42" style="12" customWidth="1"/>
    <col min="5125" max="5125" width="8.75" style="12" customWidth="1"/>
    <col min="5126" max="5126" width="10.125" style="12" customWidth="1"/>
    <col min="5127" max="5127" width="10" style="12" bestFit="1" customWidth="1"/>
    <col min="5128" max="5128" width="8.875" style="12" bestFit="1" customWidth="1"/>
    <col min="5129" max="5129" width="0" style="12" hidden="1" customWidth="1"/>
    <col min="5130" max="5130" width="14.625" style="12" customWidth="1"/>
    <col min="5131" max="5131" width="15.125" style="12" customWidth="1"/>
    <col min="5132" max="5133" width="10" style="12" bestFit="1" customWidth="1"/>
    <col min="5134" max="5134" width="14.875" style="12" customWidth="1"/>
    <col min="5135" max="5135" width="25.5" style="12" customWidth="1"/>
    <col min="5136" max="5136" width="20.875" style="12" customWidth="1"/>
    <col min="5137" max="5137" width="9" style="12" customWidth="1"/>
    <col min="5138" max="5138" width="19.375" style="12" customWidth="1"/>
    <col min="5139" max="5139" width="18.25" style="12" customWidth="1"/>
    <col min="5140" max="5141" width="17.375" style="12" customWidth="1"/>
    <col min="5142" max="5142" width="17.125" style="12" customWidth="1"/>
    <col min="5143" max="5143" width="16.875" style="12" customWidth="1"/>
    <col min="5144" max="5144" width="10.625" style="12" customWidth="1"/>
    <col min="5145" max="5379" width="9" style="12"/>
    <col min="5380" max="5380" width="42" style="12" customWidth="1"/>
    <col min="5381" max="5381" width="8.75" style="12" customWidth="1"/>
    <col min="5382" max="5382" width="10.125" style="12" customWidth="1"/>
    <col min="5383" max="5383" width="10" style="12" bestFit="1" customWidth="1"/>
    <col min="5384" max="5384" width="8.875" style="12" bestFit="1" customWidth="1"/>
    <col min="5385" max="5385" width="0" style="12" hidden="1" customWidth="1"/>
    <col min="5386" max="5386" width="14.625" style="12" customWidth="1"/>
    <col min="5387" max="5387" width="15.125" style="12" customWidth="1"/>
    <col min="5388" max="5389" width="10" style="12" bestFit="1" customWidth="1"/>
    <col min="5390" max="5390" width="14.875" style="12" customWidth="1"/>
    <col min="5391" max="5391" width="25.5" style="12" customWidth="1"/>
    <col min="5392" max="5392" width="20.875" style="12" customWidth="1"/>
    <col min="5393" max="5393" width="9" style="12" customWidth="1"/>
    <col min="5394" max="5394" width="19.375" style="12" customWidth="1"/>
    <col min="5395" max="5395" width="18.25" style="12" customWidth="1"/>
    <col min="5396" max="5397" width="17.375" style="12" customWidth="1"/>
    <col min="5398" max="5398" width="17.125" style="12" customWidth="1"/>
    <col min="5399" max="5399" width="16.875" style="12" customWidth="1"/>
    <col min="5400" max="5400" width="10.625" style="12" customWidth="1"/>
    <col min="5401" max="5635" width="9" style="12"/>
    <col min="5636" max="5636" width="42" style="12" customWidth="1"/>
    <col min="5637" max="5637" width="8.75" style="12" customWidth="1"/>
    <col min="5638" max="5638" width="10.125" style="12" customWidth="1"/>
    <col min="5639" max="5639" width="10" style="12" bestFit="1" customWidth="1"/>
    <col min="5640" max="5640" width="8.875" style="12" bestFit="1" customWidth="1"/>
    <col min="5641" max="5641" width="0" style="12" hidden="1" customWidth="1"/>
    <col min="5642" max="5642" width="14.625" style="12" customWidth="1"/>
    <col min="5643" max="5643" width="15.125" style="12" customWidth="1"/>
    <col min="5644" max="5645" width="10" style="12" bestFit="1" customWidth="1"/>
    <col min="5646" max="5646" width="14.875" style="12" customWidth="1"/>
    <col min="5647" max="5647" width="25.5" style="12" customWidth="1"/>
    <col min="5648" max="5648" width="20.875" style="12" customWidth="1"/>
    <col min="5649" max="5649" width="9" style="12" customWidth="1"/>
    <col min="5650" max="5650" width="19.375" style="12" customWidth="1"/>
    <col min="5651" max="5651" width="18.25" style="12" customWidth="1"/>
    <col min="5652" max="5653" width="17.375" style="12" customWidth="1"/>
    <col min="5654" max="5654" width="17.125" style="12" customWidth="1"/>
    <col min="5655" max="5655" width="16.875" style="12" customWidth="1"/>
    <col min="5656" max="5656" width="10.625" style="12" customWidth="1"/>
    <col min="5657" max="5891" width="9" style="12"/>
    <col min="5892" max="5892" width="42" style="12" customWidth="1"/>
    <col min="5893" max="5893" width="8.75" style="12" customWidth="1"/>
    <col min="5894" max="5894" width="10.125" style="12" customWidth="1"/>
    <col min="5895" max="5895" width="10" style="12" bestFit="1" customWidth="1"/>
    <col min="5896" max="5896" width="8.875" style="12" bestFit="1" customWidth="1"/>
    <col min="5897" max="5897" width="0" style="12" hidden="1" customWidth="1"/>
    <col min="5898" max="5898" width="14.625" style="12" customWidth="1"/>
    <col min="5899" max="5899" width="15.125" style="12" customWidth="1"/>
    <col min="5900" max="5901" width="10" style="12" bestFit="1" customWidth="1"/>
    <col min="5902" max="5902" width="14.875" style="12" customWidth="1"/>
    <col min="5903" max="5903" width="25.5" style="12" customWidth="1"/>
    <col min="5904" max="5904" width="20.875" style="12" customWidth="1"/>
    <col min="5905" max="5905" width="9" style="12" customWidth="1"/>
    <col min="5906" max="5906" width="19.375" style="12" customWidth="1"/>
    <col min="5907" max="5907" width="18.25" style="12" customWidth="1"/>
    <col min="5908" max="5909" width="17.375" style="12" customWidth="1"/>
    <col min="5910" max="5910" width="17.125" style="12" customWidth="1"/>
    <col min="5911" max="5911" width="16.875" style="12" customWidth="1"/>
    <col min="5912" max="5912" width="10.625" style="12" customWidth="1"/>
    <col min="5913" max="6147" width="9" style="12"/>
    <col min="6148" max="6148" width="42" style="12" customWidth="1"/>
    <col min="6149" max="6149" width="8.75" style="12" customWidth="1"/>
    <col min="6150" max="6150" width="10.125" style="12" customWidth="1"/>
    <col min="6151" max="6151" width="10" style="12" bestFit="1" customWidth="1"/>
    <col min="6152" max="6152" width="8.875" style="12" bestFit="1" customWidth="1"/>
    <col min="6153" max="6153" width="0" style="12" hidden="1" customWidth="1"/>
    <col min="6154" max="6154" width="14.625" style="12" customWidth="1"/>
    <col min="6155" max="6155" width="15.125" style="12" customWidth="1"/>
    <col min="6156" max="6157" width="10" style="12" bestFit="1" customWidth="1"/>
    <col min="6158" max="6158" width="14.875" style="12" customWidth="1"/>
    <col min="6159" max="6159" width="25.5" style="12" customWidth="1"/>
    <col min="6160" max="6160" width="20.875" style="12" customWidth="1"/>
    <col min="6161" max="6161" width="9" style="12" customWidth="1"/>
    <col min="6162" max="6162" width="19.375" style="12" customWidth="1"/>
    <col min="6163" max="6163" width="18.25" style="12" customWidth="1"/>
    <col min="6164" max="6165" width="17.375" style="12" customWidth="1"/>
    <col min="6166" max="6166" width="17.125" style="12" customWidth="1"/>
    <col min="6167" max="6167" width="16.875" style="12" customWidth="1"/>
    <col min="6168" max="6168" width="10.625" style="12" customWidth="1"/>
    <col min="6169" max="6403" width="9" style="12"/>
    <col min="6404" max="6404" width="42" style="12" customWidth="1"/>
    <col min="6405" max="6405" width="8.75" style="12" customWidth="1"/>
    <col min="6406" max="6406" width="10.125" style="12" customWidth="1"/>
    <col min="6407" max="6407" width="10" style="12" bestFit="1" customWidth="1"/>
    <col min="6408" max="6408" width="8.875" style="12" bestFit="1" customWidth="1"/>
    <col min="6409" max="6409" width="0" style="12" hidden="1" customWidth="1"/>
    <col min="6410" max="6410" width="14.625" style="12" customWidth="1"/>
    <col min="6411" max="6411" width="15.125" style="12" customWidth="1"/>
    <col min="6412" max="6413" width="10" style="12" bestFit="1" customWidth="1"/>
    <col min="6414" max="6414" width="14.875" style="12" customWidth="1"/>
    <col min="6415" max="6415" width="25.5" style="12" customWidth="1"/>
    <col min="6416" max="6416" width="20.875" style="12" customWidth="1"/>
    <col min="6417" max="6417" width="9" style="12" customWidth="1"/>
    <col min="6418" max="6418" width="19.375" style="12" customWidth="1"/>
    <col min="6419" max="6419" width="18.25" style="12" customWidth="1"/>
    <col min="6420" max="6421" width="17.375" style="12" customWidth="1"/>
    <col min="6422" max="6422" width="17.125" style="12" customWidth="1"/>
    <col min="6423" max="6423" width="16.875" style="12" customWidth="1"/>
    <col min="6424" max="6424" width="10.625" style="12" customWidth="1"/>
    <col min="6425" max="6659" width="9" style="12"/>
    <col min="6660" max="6660" width="42" style="12" customWidth="1"/>
    <col min="6661" max="6661" width="8.75" style="12" customWidth="1"/>
    <col min="6662" max="6662" width="10.125" style="12" customWidth="1"/>
    <col min="6663" max="6663" width="10" style="12" bestFit="1" customWidth="1"/>
    <col min="6664" max="6664" width="8.875" style="12" bestFit="1" customWidth="1"/>
    <col min="6665" max="6665" width="0" style="12" hidden="1" customWidth="1"/>
    <col min="6666" max="6666" width="14.625" style="12" customWidth="1"/>
    <col min="6667" max="6667" width="15.125" style="12" customWidth="1"/>
    <col min="6668" max="6669" width="10" style="12" bestFit="1" customWidth="1"/>
    <col min="6670" max="6670" width="14.875" style="12" customWidth="1"/>
    <col min="6671" max="6671" width="25.5" style="12" customWidth="1"/>
    <col min="6672" max="6672" width="20.875" style="12" customWidth="1"/>
    <col min="6673" max="6673" width="9" style="12" customWidth="1"/>
    <col min="6674" max="6674" width="19.375" style="12" customWidth="1"/>
    <col min="6675" max="6675" width="18.25" style="12" customWidth="1"/>
    <col min="6676" max="6677" width="17.375" style="12" customWidth="1"/>
    <col min="6678" max="6678" width="17.125" style="12" customWidth="1"/>
    <col min="6679" max="6679" width="16.875" style="12" customWidth="1"/>
    <col min="6680" max="6680" width="10.625" style="12" customWidth="1"/>
    <col min="6681" max="6915" width="9" style="12"/>
    <col min="6916" max="6916" width="42" style="12" customWidth="1"/>
    <col min="6917" max="6917" width="8.75" style="12" customWidth="1"/>
    <col min="6918" max="6918" width="10.125" style="12" customWidth="1"/>
    <col min="6919" max="6919" width="10" style="12" bestFit="1" customWidth="1"/>
    <col min="6920" max="6920" width="8.875" style="12" bestFit="1" customWidth="1"/>
    <col min="6921" max="6921" width="0" style="12" hidden="1" customWidth="1"/>
    <col min="6922" max="6922" width="14.625" style="12" customWidth="1"/>
    <col min="6923" max="6923" width="15.125" style="12" customWidth="1"/>
    <col min="6924" max="6925" width="10" style="12" bestFit="1" customWidth="1"/>
    <col min="6926" max="6926" width="14.875" style="12" customWidth="1"/>
    <col min="6927" max="6927" width="25.5" style="12" customWidth="1"/>
    <col min="6928" max="6928" width="20.875" style="12" customWidth="1"/>
    <col min="6929" max="6929" width="9" style="12" customWidth="1"/>
    <col min="6930" max="6930" width="19.375" style="12" customWidth="1"/>
    <col min="6931" max="6931" width="18.25" style="12" customWidth="1"/>
    <col min="6932" max="6933" width="17.375" style="12" customWidth="1"/>
    <col min="6934" max="6934" width="17.125" style="12" customWidth="1"/>
    <col min="6935" max="6935" width="16.875" style="12" customWidth="1"/>
    <col min="6936" max="6936" width="10.625" style="12" customWidth="1"/>
    <col min="6937" max="7171" width="9" style="12"/>
    <col min="7172" max="7172" width="42" style="12" customWidth="1"/>
    <col min="7173" max="7173" width="8.75" style="12" customWidth="1"/>
    <col min="7174" max="7174" width="10.125" style="12" customWidth="1"/>
    <col min="7175" max="7175" width="10" style="12" bestFit="1" customWidth="1"/>
    <col min="7176" max="7176" width="8.875" style="12" bestFit="1" customWidth="1"/>
    <col min="7177" max="7177" width="0" style="12" hidden="1" customWidth="1"/>
    <col min="7178" max="7178" width="14.625" style="12" customWidth="1"/>
    <col min="7179" max="7179" width="15.125" style="12" customWidth="1"/>
    <col min="7180" max="7181" width="10" style="12" bestFit="1" customWidth="1"/>
    <col min="7182" max="7182" width="14.875" style="12" customWidth="1"/>
    <col min="7183" max="7183" width="25.5" style="12" customWidth="1"/>
    <col min="7184" max="7184" width="20.875" style="12" customWidth="1"/>
    <col min="7185" max="7185" width="9" style="12" customWidth="1"/>
    <col min="7186" max="7186" width="19.375" style="12" customWidth="1"/>
    <col min="7187" max="7187" width="18.25" style="12" customWidth="1"/>
    <col min="7188" max="7189" width="17.375" style="12" customWidth="1"/>
    <col min="7190" max="7190" width="17.125" style="12" customWidth="1"/>
    <col min="7191" max="7191" width="16.875" style="12" customWidth="1"/>
    <col min="7192" max="7192" width="10.625" style="12" customWidth="1"/>
    <col min="7193" max="7427" width="9" style="12"/>
    <col min="7428" max="7428" width="42" style="12" customWidth="1"/>
    <col min="7429" max="7429" width="8.75" style="12" customWidth="1"/>
    <col min="7430" max="7430" width="10.125" style="12" customWidth="1"/>
    <col min="7431" max="7431" width="10" style="12" bestFit="1" customWidth="1"/>
    <col min="7432" max="7432" width="8.875" style="12" bestFit="1" customWidth="1"/>
    <col min="7433" max="7433" width="0" style="12" hidden="1" customWidth="1"/>
    <col min="7434" max="7434" width="14.625" style="12" customWidth="1"/>
    <col min="7435" max="7435" width="15.125" style="12" customWidth="1"/>
    <col min="7436" max="7437" width="10" style="12" bestFit="1" customWidth="1"/>
    <col min="7438" max="7438" width="14.875" style="12" customWidth="1"/>
    <col min="7439" max="7439" width="25.5" style="12" customWidth="1"/>
    <col min="7440" max="7440" width="20.875" style="12" customWidth="1"/>
    <col min="7441" max="7441" width="9" style="12" customWidth="1"/>
    <col min="7442" max="7442" width="19.375" style="12" customWidth="1"/>
    <col min="7443" max="7443" width="18.25" style="12" customWidth="1"/>
    <col min="7444" max="7445" width="17.375" style="12" customWidth="1"/>
    <col min="7446" max="7446" width="17.125" style="12" customWidth="1"/>
    <col min="7447" max="7447" width="16.875" style="12" customWidth="1"/>
    <col min="7448" max="7448" width="10.625" style="12" customWidth="1"/>
    <col min="7449" max="7683" width="9" style="12"/>
    <col min="7684" max="7684" width="42" style="12" customWidth="1"/>
    <col min="7685" max="7685" width="8.75" style="12" customWidth="1"/>
    <col min="7686" max="7686" width="10.125" style="12" customWidth="1"/>
    <col min="7687" max="7687" width="10" style="12" bestFit="1" customWidth="1"/>
    <col min="7688" max="7688" width="8.875" style="12" bestFit="1" customWidth="1"/>
    <col min="7689" max="7689" width="0" style="12" hidden="1" customWidth="1"/>
    <col min="7690" max="7690" width="14.625" style="12" customWidth="1"/>
    <col min="7691" max="7691" width="15.125" style="12" customWidth="1"/>
    <col min="7692" max="7693" width="10" style="12" bestFit="1" customWidth="1"/>
    <col min="7694" max="7694" width="14.875" style="12" customWidth="1"/>
    <col min="7695" max="7695" width="25.5" style="12" customWidth="1"/>
    <col min="7696" max="7696" width="20.875" style="12" customWidth="1"/>
    <col min="7697" max="7697" width="9" style="12" customWidth="1"/>
    <col min="7698" max="7698" width="19.375" style="12" customWidth="1"/>
    <col min="7699" max="7699" width="18.25" style="12" customWidth="1"/>
    <col min="7700" max="7701" width="17.375" style="12" customWidth="1"/>
    <col min="7702" max="7702" width="17.125" style="12" customWidth="1"/>
    <col min="7703" max="7703" width="16.875" style="12" customWidth="1"/>
    <col min="7704" max="7704" width="10.625" style="12" customWidth="1"/>
    <col min="7705" max="7939" width="9" style="12"/>
    <col min="7940" max="7940" width="42" style="12" customWidth="1"/>
    <col min="7941" max="7941" width="8.75" style="12" customWidth="1"/>
    <col min="7942" max="7942" width="10.125" style="12" customWidth="1"/>
    <col min="7943" max="7943" width="10" style="12" bestFit="1" customWidth="1"/>
    <col min="7944" max="7944" width="8.875" style="12" bestFit="1" customWidth="1"/>
    <col min="7945" max="7945" width="0" style="12" hidden="1" customWidth="1"/>
    <col min="7946" max="7946" width="14.625" style="12" customWidth="1"/>
    <col min="7947" max="7947" width="15.125" style="12" customWidth="1"/>
    <col min="7948" max="7949" width="10" style="12" bestFit="1" customWidth="1"/>
    <col min="7950" max="7950" width="14.875" style="12" customWidth="1"/>
    <col min="7951" max="7951" width="25.5" style="12" customWidth="1"/>
    <col min="7952" max="7952" width="20.875" style="12" customWidth="1"/>
    <col min="7953" max="7953" width="9" style="12" customWidth="1"/>
    <col min="7954" max="7954" width="19.375" style="12" customWidth="1"/>
    <col min="7955" max="7955" width="18.25" style="12" customWidth="1"/>
    <col min="7956" max="7957" width="17.375" style="12" customWidth="1"/>
    <col min="7958" max="7958" width="17.125" style="12" customWidth="1"/>
    <col min="7959" max="7959" width="16.875" style="12" customWidth="1"/>
    <col min="7960" max="7960" width="10.625" style="12" customWidth="1"/>
    <col min="7961" max="8195" width="9" style="12"/>
    <col min="8196" max="8196" width="42" style="12" customWidth="1"/>
    <col min="8197" max="8197" width="8.75" style="12" customWidth="1"/>
    <col min="8198" max="8198" width="10.125" style="12" customWidth="1"/>
    <col min="8199" max="8199" width="10" style="12" bestFit="1" customWidth="1"/>
    <col min="8200" max="8200" width="8.875" style="12" bestFit="1" customWidth="1"/>
    <col min="8201" max="8201" width="0" style="12" hidden="1" customWidth="1"/>
    <col min="8202" max="8202" width="14.625" style="12" customWidth="1"/>
    <col min="8203" max="8203" width="15.125" style="12" customWidth="1"/>
    <col min="8204" max="8205" width="10" style="12" bestFit="1" customWidth="1"/>
    <col min="8206" max="8206" width="14.875" style="12" customWidth="1"/>
    <col min="8207" max="8207" width="25.5" style="12" customWidth="1"/>
    <col min="8208" max="8208" width="20.875" style="12" customWidth="1"/>
    <col min="8209" max="8209" width="9" style="12" customWidth="1"/>
    <col min="8210" max="8210" width="19.375" style="12" customWidth="1"/>
    <col min="8211" max="8211" width="18.25" style="12" customWidth="1"/>
    <col min="8212" max="8213" width="17.375" style="12" customWidth="1"/>
    <col min="8214" max="8214" width="17.125" style="12" customWidth="1"/>
    <col min="8215" max="8215" width="16.875" style="12" customWidth="1"/>
    <col min="8216" max="8216" width="10.625" style="12" customWidth="1"/>
    <col min="8217" max="8451" width="9" style="12"/>
    <col min="8452" max="8452" width="42" style="12" customWidth="1"/>
    <col min="8453" max="8453" width="8.75" style="12" customWidth="1"/>
    <col min="8454" max="8454" width="10.125" style="12" customWidth="1"/>
    <col min="8455" max="8455" width="10" style="12" bestFit="1" customWidth="1"/>
    <col min="8456" max="8456" width="8.875" style="12" bestFit="1" customWidth="1"/>
    <col min="8457" max="8457" width="0" style="12" hidden="1" customWidth="1"/>
    <col min="8458" max="8458" width="14.625" style="12" customWidth="1"/>
    <col min="8459" max="8459" width="15.125" style="12" customWidth="1"/>
    <col min="8460" max="8461" width="10" style="12" bestFit="1" customWidth="1"/>
    <col min="8462" max="8462" width="14.875" style="12" customWidth="1"/>
    <col min="8463" max="8463" width="25.5" style="12" customWidth="1"/>
    <col min="8464" max="8464" width="20.875" style="12" customWidth="1"/>
    <col min="8465" max="8465" width="9" style="12" customWidth="1"/>
    <col min="8466" max="8466" width="19.375" style="12" customWidth="1"/>
    <col min="8467" max="8467" width="18.25" style="12" customWidth="1"/>
    <col min="8468" max="8469" width="17.375" style="12" customWidth="1"/>
    <col min="8470" max="8470" width="17.125" style="12" customWidth="1"/>
    <col min="8471" max="8471" width="16.875" style="12" customWidth="1"/>
    <col min="8472" max="8472" width="10.625" style="12" customWidth="1"/>
    <col min="8473" max="8707" width="9" style="12"/>
    <col min="8708" max="8708" width="42" style="12" customWidth="1"/>
    <col min="8709" max="8709" width="8.75" style="12" customWidth="1"/>
    <col min="8710" max="8710" width="10.125" style="12" customWidth="1"/>
    <col min="8711" max="8711" width="10" style="12" bestFit="1" customWidth="1"/>
    <col min="8712" max="8712" width="8.875" style="12" bestFit="1" customWidth="1"/>
    <col min="8713" max="8713" width="0" style="12" hidden="1" customWidth="1"/>
    <col min="8714" max="8714" width="14.625" style="12" customWidth="1"/>
    <col min="8715" max="8715" width="15.125" style="12" customWidth="1"/>
    <col min="8716" max="8717" width="10" style="12" bestFit="1" customWidth="1"/>
    <col min="8718" max="8718" width="14.875" style="12" customWidth="1"/>
    <col min="8719" max="8719" width="25.5" style="12" customWidth="1"/>
    <col min="8720" max="8720" width="20.875" style="12" customWidth="1"/>
    <col min="8721" max="8721" width="9" style="12" customWidth="1"/>
    <col min="8722" max="8722" width="19.375" style="12" customWidth="1"/>
    <col min="8723" max="8723" width="18.25" style="12" customWidth="1"/>
    <col min="8724" max="8725" width="17.375" style="12" customWidth="1"/>
    <col min="8726" max="8726" width="17.125" style="12" customWidth="1"/>
    <col min="8727" max="8727" width="16.875" style="12" customWidth="1"/>
    <col min="8728" max="8728" width="10.625" style="12" customWidth="1"/>
    <col min="8729" max="8963" width="9" style="12"/>
    <col min="8964" max="8964" width="42" style="12" customWidth="1"/>
    <col min="8965" max="8965" width="8.75" style="12" customWidth="1"/>
    <col min="8966" max="8966" width="10.125" style="12" customWidth="1"/>
    <col min="8967" max="8967" width="10" style="12" bestFit="1" customWidth="1"/>
    <col min="8968" max="8968" width="8.875" style="12" bestFit="1" customWidth="1"/>
    <col min="8969" max="8969" width="0" style="12" hidden="1" customWidth="1"/>
    <col min="8970" max="8970" width="14.625" style="12" customWidth="1"/>
    <col min="8971" max="8971" width="15.125" style="12" customWidth="1"/>
    <col min="8972" max="8973" width="10" style="12" bestFit="1" customWidth="1"/>
    <col min="8974" max="8974" width="14.875" style="12" customWidth="1"/>
    <col min="8975" max="8975" width="25.5" style="12" customWidth="1"/>
    <col min="8976" max="8976" width="20.875" style="12" customWidth="1"/>
    <col min="8977" max="8977" width="9" style="12" customWidth="1"/>
    <col min="8978" max="8978" width="19.375" style="12" customWidth="1"/>
    <col min="8979" max="8979" width="18.25" style="12" customWidth="1"/>
    <col min="8980" max="8981" width="17.375" style="12" customWidth="1"/>
    <col min="8982" max="8982" width="17.125" style="12" customWidth="1"/>
    <col min="8983" max="8983" width="16.875" style="12" customWidth="1"/>
    <col min="8984" max="8984" width="10.625" style="12" customWidth="1"/>
    <col min="8985" max="9219" width="9" style="12"/>
    <col min="9220" max="9220" width="42" style="12" customWidth="1"/>
    <col min="9221" max="9221" width="8.75" style="12" customWidth="1"/>
    <col min="9222" max="9222" width="10.125" style="12" customWidth="1"/>
    <col min="9223" max="9223" width="10" style="12" bestFit="1" customWidth="1"/>
    <col min="9224" max="9224" width="8.875" style="12" bestFit="1" customWidth="1"/>
    <col min="9225" max="9225" width="0" style="12" hidden="1" customWidth="1"/>
    <col min="9226" max="9226" width="14.625" style="12" customWidth="1"/>
    <col min="9227" max="9227" width="15.125" style="12" customWidth="1"/>
    <col min="9228" max="9229" width="10" style="12" bestFit="1" customWidth="1"/>
    <col min="9230" max="9230" width="14.875" style="12" customWidth="1"/>
    <col min="9231" max="9231" width="25.5" style="12" customWidth="1"/>
    <col min="9232" max="9232" width="20.875" style="12" customWidth="1"/>
    <col min="9233" max="9233" width="9" style="12" customWidth="1"/>
    <col min="9234" max="9234" width="19.375" style="12" customWidth="1"/>
    <col min="9235" max="9235" width="18.25" style="12" customWidth="1"/>
    <col min="9236" max="9237" width="17.375" style="12" customWidth="1"/>
    <col min="9238" max="9238" width="17.125" style="12" customWidth="1"/>
    <col min="9239" max="9239" width="16.875" style="12" customWidth="1"/>
    <col min="9240" max="9240" width="10.625" style="12" customWidth="1"/>
    <col min="9241" max="9475" width="9" style="12"/>
    <col min="9476" max="9476" width="42" style="12" customWidth="1"/>
    <col min="9477" max="9477" width="8.75" style="12" customWidth="1"/>
    <col min="9478" max="9478" width="10.125" style="12" customWidth="1"/>
    <col min="9479" max="9479" width="10" style="12" bestFit="1" customWidth="1"/>
    <col min="9480" max="9480" width="8.875" style="12" bestFit="1" customWidth="1"/>
    <col min="9481" max="9481" width="0" style="12" hidden="1" customWidth="1"/>
    <col min="9482" max="9482" width="14.625" style="12" customWidth="1"/>
    <col min="9483" max="9483" width="15.125" style="12" customWidth="1"/>
    <col min="9484" max="9485" width="10" style="12" bestFit="1" customWidth="1"/>
    <col min="9486" max="9486" width="14.875" style="12" customWidth="1"/>
    <col min="9487" max="9487" width="25.5" style="12" customWidth="1"/>
    <col min="9488" max="9488" width="20.875" style="12" customWidth="1"/>
    <col min="9489" max="9489" width="9" style="12" customWidth="1"/>
    <col min="9490" max="9490" width="19.375" style="12" customWidth="1"/>
    <col min="9491" max="9491" width="18.25" style="12" customWidth="1"/>
    <col min="9492" max="9493" width="17.375" style="12" customWidth="1"/>
    <col min="9494" max="9494" width="17.125" style="12" customWidth="1"/>
    <col min="9495" max="9495" width="16.875" style="12" customWidth="1"/>
    <col min="9496" max="9496" width="10.625" style="12" customWidth="1"/>
    <col min="9497" max="9731" width="9" style="12"/>
    <col min="9732" max="9732" width="42" style="12" customWidth="1"/>
    <col min="9733" max="9733" width="8.75" style="12" customWidth="1"/>
    <col min="9734" max="9734" width="10.125" style="12" customWidth="1"/>
    <col min="9735" max="9735" width="10" style="12" bestFit="1" customWidth="1"/>
    <col min="9736" max="9736" width="8.875" style="12" bestFit="1" customWidth="1"/>
    <col min="9737" max="9737" width="0" style="12" hidden="1" customWidth="1"/>
    <col min="9738" max="9738" width="14.625" style="12" customWidth="1"/>
    <col min="9739" max="9739" width="15.125" style="12" customWidth="1"/>
    <col min="9740" max="9741" width="10" style="12" bestFit="1" customWidth="1"/>
    <col min="9742" max="9742" width="14.875" style="12" customWidth="1"/>
    <col min="9743" max="9743" width="25.5" style="12" customWidth="1"/>
    <col min="9744" max="9744" width="20.875" style="12" customWidth="1"/>
    <col min="9745" max="9745" width="9" style="12" customWidth="1"/>
    <col min="9746" max="9746" width="19.375" style="12" customWidth="1"/>
    <col min="9747" max="9747" width="18.25" style="12" customWidth="1"/>
    <col min="9748" max="9749" width="17.375" style="12" customWidth="1"/>
    <col min="9750" max="9750" width="17.125" style="12" customWidth="1"/>
    <col min="9751" max="9751" width="16.875" style="12" customWidth="1"/>
    <col min="9752" max="9752" width="10.625" style="12" customWidth="1"/>
    <col min="9753" max="9987" width="9" style="12"/>
    <col min="9988" max="9988" width="42" style="12" customWidth="1"/>
    <col min="9989" max="9989" width="8.75" style="12" customWidth="1"/>
    <col min="9990" max="9990" width="10.125" style="12" customWidth="1"/>
    <col min="9991" max="9991" width="10" style="12" bestFit="1" customWidth="1"/>
    <col min="9992" max="9992" width="8.875" style="12" bestFit="1" customWidth="1"/>
    <col min="9993" max="9993" width="0" style="12" hidden="1" customWidth="1"/>
    <col min="9994" max="9994" width="14.625" style="12" customWidth="1"/>
    <col min="9995" max="9995" width="15.125" style="12" customWidth="1"/>
    <col min="9996" max="9997" width="10" style="12" bestFit="1" customWidth="1"/>
    <col min="9998" max="9998" width="14.875" style="12" customWidth="1"/>
    <col min="9999" max="9999" width="25.5" style="12" customWidth="1"/>
    <col min="10000" max="10000" width="20.875" style="12" customWidth="1"/>
    <col min="10001" max="10001" width="9" style="12" customWidth="1"/>
    <col min="10002" max="10002" width="19.375" style="12" customWidth="1"/>
    <col min="10003" max="10003" width="18.25" style="12" customWidth="1"/>
    <col min="10004" max="10005" width="17.375" style="12" customWidth="1"/>
    <col min="10006" max="10006" width="17.125" style="12" customWidth="1"/>
    <col min="10007" max="10007" width="16.875" style="12" customWidth="1"/>
    <col min="10008" max="10008" width="10.625" style="12" customWidth="1"/>
    <col min="10009" max="10243" width="9" style="12"/>
    <col min="10244" max="10244" width="42" style="12" customWidth="1"/>
    <col min="10245" max="10245" width="8.75" style="12" customWidth="1"/>
    <col min="10246" max="10246" width="10.125" style="12" customWidth="1"/>
    <col min="10247" max="10247" width="10" style="12" bestFit="1" customWidth="1"/>
    <col min="10248" max="10248" width="8.875" style="12" bestFit="1" customWidth="1"/>
    <col min="10249" max="10249" width="0" style="12" hidden="1" customWidth="1"/>
    <col min="10250" max="10250" width="14.625" style="12" customWidth="1"/>
    <col min="10251" max="10251" width="15.125" style="12" customWidth="1"/>
    <col min="10252" max="10253" width="10" style="12" bestFit="1" customWidth="1"/>
    <col min="10254" max="10254" width="14.875" style="12" customWidth="1"/>
    <col min="10255" max="10255" width="25.5" style="12" customWidth="1"/>
    <col min="10256" max="10256" width="20.875" style="12" customWidth="1"/>
    <col min="10257" max="10257" width="9" style="12" customWidth="1"/>
    <col min="10258" max="10258" width="19.375" style="12" customWidth="1"/>
    <col min="10259" max="10259" width="18.25" style="12" customWidth="1"/>
    <col min="10260" max="10261" width="17.375" style="12" customWidth="1"/>
    <col min="10262" max="10262" width="17.125" style="12" customWidth="1"/>
    <col min="10263" max="10263" width="16.875" style="12" customWidth="1"/>
    <col min="10264" max="10264" width="10.625" style="12" customWidth="1"/>
    <col min="10265" max="10499" width="9" style="12"/>
    <col min="10500" max="10500" width="42" style="12" customWidth="1"/>
    <col min="10501" max="10501" width="8.75" style="12" customWidth="1"/>
    <col min="10502" max="10502" width="10.125" style="12" customWidth="1"/>
    <col min="10503" max="10503" width="10" style="12" bestFit="1" customWidth="1"/>
    <col min="10504" max="10504" width="8.875" style="12" bestFit="1" customWidth="1"/>
    <col min="10505" max="10505" width="0" style="12" hidden="1" customWidth="1"/>
    <col min="10506" max="10506" width="14.625" style="12" customWidth="1"/>
    <col min="10507" max="10507" width="15.125" style="12" customWidth="1"/>
    <col min="10508" max="10509" width="10" style="12" bestFit="1" customWidth="1"/>
    <col min="10510" max="10510" width="14.875" style="12" customWidth="1"/>
    <col min="10511" max="10511" width="25.5" style="12" customWidth="1"/>
    <col min="10512" max="10512" width="20.875" style="12" customWidth="1"/>
    <col min="10513" max="10513" width="9" style="12" customWidth="1"/>
    <col min="10514" max="10514" width="19.375" style="12" customWidth="1"/>
    <col min="10515" max="10515" width="18.25" style="12" customWidth="1"/>
    <col min="10516" max="10517" width="17.375" style="12" customWidth="1"/>
    <col min="10518" max="10518" width="17.125" style="12" customWidth="1"/>
    <col min="10519" max="10519" width="16.875" style="12" customWidth="1"/>
    <col min="10520" max="10520" width="10.625" style="12" customWidth="1"/>
    <col min="10521" max="10755" width="9" style="12"/>
    <col min="10756" max="10756" width="42" style="12" customWidth="1"/>
    <col min="10757" max="10757" width="8.75" style="12" customWidth="1"/>
    <col min="10758" max="10758" width="10.125" style="12" customWidth="1"/>
    <col min="10759" max="10759" width="10" style="12" bestFit="1" customWidth="1"/>
    <col min="10760" max="10760" width="8.875" style="12" bestFit="1" customWidth="1"/>
    <col min="10761" max="10761" width="0" style="12" hidden="1" customWidth="1"/>
    <col min="10762" max="10762" width="14.625" style="12" customWidth="1"/>
    <col min="10763" max="10763" width="15.125" style="12" customWidth="1"/>
    <col min="10764" max="10765" width="10" style="12" bestFit="1" customWidth="1"/>
    <col min="10766" max="10766" width="14.875" style="12" customWidth="1"/>
    <col min="10767" max="10767" width="25.5" style="12" customWidth="1"/>
    <col min="10768" max="10768" width="20.875" style="12" customWidth="1"/>
    <col min="10769" max="10769" width="9" style="12" customWidth="1"/>
    <col min="10770" max="10770" width="19.375" style="12" customWidth="1"/>
    <col min="10771" max="10771" width="18.25" style="12" customWidth="1"/>
    <col min="10772" max="10773" width="17.375" style="12" customWidth="1"/>
    <col min="10774" max="10774" width="17.125" style="12" customWidth="1"/>
    <col min="10775" max="10775" width="16.875" style="12" customWidth="1"/>
    <col min="10776" max="10776" width="10.625" style="12" customWidth="1"/>
    <col min="10777" max="11011" width="9" style="12"/>
    <col min="11012" max="11012" width="42" style="12" customWidth="1"/>
    <col min="11013" max="11013" width="8.75" style="12" customWidth="1"/>
    <col min="11014" max="11014" width="10.125" style="12" customWidth="1"/>
    <col min="11015" max="11015" width="10" style="12" bestFit="1" customWidth="1"/>
    <col min="11016" max="11016" width="8.875" style="12" bestFit="1" customWidth="1"/>
    <col min="11017" max="11017" width="0" style="12" hidden="1" customWidth="1"/>
    <col min="11018" max="11018" width="14.625" style="12" customWidth="1"/>
    <col min="11019" max="11019" width="15.125" style="12" customWidth="1"/>
    <col min="11020" max="11021" width="10" style="12" bestFit="1" customWidth="1"/>
    <col min="11022" max="11022" width="14.875" style="12" customWidth="1"/>
    <col min="11023" max="11023" width="25.5" style="12" customWidth="1"/>
    <col min="11024" max="11024" width="20.875" style="12" customWidth="1"/>
    <col min="11025" max="11025" width="9" style="12" customWidth="1"/>
    <col min="11026" max="11026" width="19.375" style="12" customWidth="1"/>
    <col min="11027" max="11027" width="18.25" style="12" customWidth="1"/>
    <col min="11028" max="11029" width="17.375" style="12" customWidth="1"/>
    <col min="11030" max="11030" width="17.125" style="12" customWidth="1"/>
    <col min="11031" max="11031" width="16.875" style="12" customWidth="1"/>
    <col min="11032" max="11032" width="10.625" style="12" customWidth="1"/>
    <col min="11033" max="11267" width="9" style="12"/>
    <col min="11268" max="11268" width="42" style="12" customWidth="1"/>
    <col min="11269" max="11269" width="8.75" style="12" customWidth="1"/>
    <col min="11270" max="11270" width="10.125" style="12" customWidth="1"/>
    <col min="11271" max="11271" width="10" style="12" bestFit="1" customWidth="1"/>
    <col min="11272" max="11272" width="8.875" style="12" bestFit="1" customWidth="1"/>
    <col min="11273" max="11273" width="0" style="12" hidden="1" customWidth="1"/>
    <col min="11274" max="11274" width="14.625" style="12" customWidth="1"/>
    <col min="11275" max="11275" width="15.125" style="12" customWidth="1"/>
    <col min="11276" max="11277" width="10" style="12" bestFit="1" customWidth="1"/>
    <col min="11278" max="11278" width="14.875" style="12" customWidth="1"/>
    <col min="11279" max="11279" width="25.5" style="12" customWidth="1"/>
    <col min="11280" max="11280" width="20.875" style="12" customWidth="1"/>
    <col min="11281" max="11281" width="9" style="12" customWidth="1"/>
    <col min="11282" max="11282" width="19.375" style="12" customWidth="1"/>
    <col min="11283" max="11283" width="18.25" style="12" customWidth="1"/>
    <col min="11284" max="11285" width="17.375" style="12" customWidth="1"/>
    <col min="11286" max="11286" width="17.125" style="12" customWidth="1"/>
    <col min="11287" max="11287" width="16.875" style="12" customWidth="1"/>
    <col min="11288" max="11288" width="10.625" style="12" customWidth="1"/>
    <col min="11289" max="11523" width="9" style="12"/>
    <col min="11524" max="11524" width="42" style="12" customWidth="1"/>
    <col min="11525" max="11525" width="8.75" style="12" customWidth="1"/>
    <col min="11526" max="11526" width="10.125" style="12" customWidth="1"/>
    <col min="11527" max="11527" width="10" style="12" bestFit="1" customWidth="1"/>
    <col min="11528" max="11528" width="8.875" style="12" bestFit="1" customWidth="1"/>
    <col min="11529" max="11529" width="0" style="12" hidden="1" customWidth="1"/>
    <col min="11530" max="11530" width="14.625" style="12" customWidth="1"/>
    <col min="11531" max="11531" width="15.125" style="12" customWidth="1"/>
    <col min="11532" max="11533" width="10" style="12" bestFit="1" customWidth="1"/>
    <col min="11534" max="11534" width="14.875" style="12" customWidth="1"/>
    <col min="11535" max="11535" width="25.5" style="12" customWidth="1"/>
    <col min="11536" max="11536" width="20.875" style="12" customWidth="1"/>
    <col min="11537" max="11537" width="9" style="12" customWidth="1"/>
    <col min="11538" max="11538" width="19.375" style="12" customWidth="1"/>
    <col min="11539" max="11539" width="18.25" style="12" customWidth="1"/>
    <col min="11540" max="11541" width="17.375" style="12" customWidth="1"/>
    <col min="11542" max="11542" width="17.125" style="12" customWidth="1"/>
    <col min="11543" max="11543" width="16.875" style="12" customWidth="1"/>
    <col min="11544" max="11544" width="10.625" style="12" customWidth="1"/>
    <col min="11545" max="11779" width="9" style="12"/>
    <col min="11780" max="11780" width="42" style="12" customWidth="1"/>
    <col min="11781" max="11781" width="8.75" style="12" customWidth="1"/>
    <col min="11782" max="11782" width="10.125" style="12" customWidth="1"/>
    <col min="11783" max="11783" width="10" style="12" bestFit="1" customWidth="1"/>
    <col min="11784" max="11784" width="8.875" style="12" bestFit="1" customWidth="1"/>
    <col min="11785" max="11785" width="0" style="12" hidden="1" customWidth="1"/>
    <col min="11786" max="11786" width="14.625" style="12" customWidth="1"/>
    <col min="11787" max="11787" width="15.125" style="12" customWidth="1"/>
    <col min="11788" max="11789" width="10" style="12" bestFit="1" customWidth="1"/>
    <col min="11790" max="11790" width="14.875" style="12" customWidth="1"/>
    <col min="11791" max="11791" width="25.5" style="12" customWidth="1"/>
    <col min="11792" max="11792" width="20.875" style="12" customWidth="1"/>
    <col min="11793" max="11793" width="9" style="12" customWidth="1"/>
    <col min="11794" max="11794" width="19.375" style="12" customWidth="1"/>
    <col min="11795" max="11795" width="18.25" style="12" customWidth="1"/>
    <col min="11796" max="11797" width="17.375" style="12" customWidth="1"/>
    <col min="11798" max="11798" width="17.125" style="12" customWidth="1"/>
    <col min="11799" max="11799" width="16.875" style="12" customWidth="1"/>
    <col min="11800" max="11800" width="10.625" style="12" customWidth="1"/>
    <col min="11801" max="12035" width="9" style="12"/>
    <col min="12036" max="12036" width="42" style="12" customWidth="1"/>
    <col min="12037" max="12037" width="8.75" style="12" customWidth="1"/>
    <col min="12038" max="12038" width="10.125" style="12" customWidth="1"/>
    <col min="12039" max="12039" width="10" style="12" bestFit="1" customWidth="1"/>
    <col min="12040" max="12040" width="8.875" style="12" bestFit="1" customWidth="1"/>
    <col min="12041" max="12041" width="0" style="12" hidden="1" customWidth="1"/>
    <col min="12042" max="12042" width="14.625" style="12" customWidth="1"/>
    <col min="12043" max="12043" width="15.125" style="12" customWidth="1"/>
    <col min="12044" max="12045" width="10" style="12" bestFit="1" customWidth="1"/>
    <col min="12046" max="12046" width="14.875" style="12" customWidth="1"/>
    <col min="12047" max="12047" width="25.5" style="12" customWidth="1"/>
    <col min="12048" max="12048" width="20.875" style="12" customWidth="1"/>
    <col min="12049" max="12049" width="9" style="12" customWidth="1"/>
    <col min="12050" max="12050" width="19.375" style="12" customWidth="1"/>
    <col min="12051" max="12051" width="18.25" style="12" customWidth="1"/>
    <col min="12052" max="12053" width="17.375" style="12" customWidth="1"/>
    <col min="12054" max="12054" width="17.125" style="12" customWidth="1"/>
    <col min="12055" max="12055" width="16.875" style="12" customWidth="1"/>
    <col min="12056" max="12056" width="10.625" style="12" customWidth="1"/>
    <col min="12057" max="12291" width="9" style="12"/>
    <col min="12292" max="12292" width="42" style="12" customWidth="1"/>
    <col min="12293" max="12293" width="8.75" style="12" customWidth="1"/>
    <col min="12294" max="12294" width="10.125" style="12" customWidth="1"/>
    <col min="12295" max="12295" width="10" style="12" bestFit="1" customWidth="1"/>
    <col min="12296" max="12296" width="8.875" style="12" bestFit="1" customWidth="1"/>
    <col min="12297" max="12297" width="0" style="12" hidden="1" customWidth="1"/>
    <col min="12298" max="12298" width="14.625" style="12" customWidth="1"/>
    <col min="12299" max="12299" width="15.125" style="12" customWidth="1"/>
    <col min="12300" max="12301" width="10" style="12" bestFit="1" customWidth="1"/>
    <col min="12302" max="12302" width="14.875" style="12" customWidth="1"/>
    <col min="12303" max="12303" width="25.5" style="12" customWidth="1"/>
    <col min="12304" max="12304" width="20.875" style="12" customWidth="1"/>
    <col min="12305" max="12305" width="9" style="12" customWidth="1"/>
    <col min="12306" max="12306" width="19.375" style="12" customWidth="1"/>
    <col min="12307" max="12307" width="18.25" style="12" customWidth="1"/>
    <col min="12308" max="12309" width="17.375" style="12" customWidth="1"/>
    <col min="12310" max="12310" width="17.125" style="12" customWidth="1"/>
    <col min="12311" max="12311" width="16.875" style="12" customWidth="1"/>
    <col min="12312" max="12312" width="10.625" style="12" customWidth="1"/>
    <col min="12313" max="12547" width="9" style="12"/>
    <col min="12548" max="12548" width="42" style="12" customWidth="1"/>
    <col min="12549" max="12549" width="8.75" style="12" customWidth="1"/>
    <col min="12550" max="12550" width="10.125" style="12" customWidth="1"/>
    <col min="12551" max="12551" width="10" style="12" bestFit="1" customWidth="1"/>
    <col min="12552" max="12552" width="8.875" style="12" bestFit="1" customWidth="1"/>
    <col min="12553" max="12553" width="0" style="12" hidden="1" customWidth="1"/>
    <col min="12554" max="12554" width="14.625" style="12" customWidth="1"/>
    <col min="12555" max="12555" width="15.125" style="12" customWidth="1"/>
    <col min="12556" max="12557" width="10" style="12" bestFit="1" customWidth="1"/>
    <col min="12558" max="12558" width="14.875" style="12" customWidth="1"/>
    <col min="12559" max="12559" width="25.5" style="12" customWidth="1"/>
    <col min="12560" max="12560" width="20.875" style="12" customWidth="1"/>
    <col min="12561" max="12561" width="9" style="12" customWidth="1"/>
    <col min="12562" max="12562" width="19.375" style="12" customWidth="1"/>
    <col min="12563" max="12563" width="18.25" style="12" customWidth="1"/>
    <col min="12564" max="12565" width="17.375" style="12" customWidth="1"/>
    <col min="12566" max="12566" width="17.125" style="12" customWidth="1"/>
    <col min="12567" max="12567" width="16.875" style="12" customWidth="1"/>
    <col min="12568" max="12568" width="10.625" style="12" customWidth="1"/>
    <col min="12569" max="12803" width="9" style="12"/>
    <col min="12804" max="12804" width="42" style="12" customWidth="1"/>
    <col min="12805" max="12805" width="8.75" style="12" customWidth="1"/>
    <col min="12806" max="12806" width="10.125" style="12" customWidth="1"/>
    <col min="12807" max="12807" width="10" style="12" bestFit="1" customWidth="1"/>
    <col min="12808" max="12808" width="8.875" style="12" bestFit="1" customWidth="1"/>
    <col min="12809" max="12809" width="0" style="12" hidden="1" customWidth="1"/>
    <col min="12810" max="12810" width="14.625" style="12" customWidth="1"/>
    <col min="12811" max="12811" width="15.125" style="12" customWidth="1"/>
    <col min="12812" max="12813" width="10" style="12" bestFit="1" customWidth="1"/>
    <col min="12814" max="12814" width="14.875" style="12" customWidth="1"/>
    <col min="12815" max="12815" width="25.5" style="12" customWidth="1"/>
    <col min="12816" max="12816" width="20.875" style="12" customWidth="1"/>
    <col min="12817" max="12817" width="9" style="12" customWidth="1"/>
    <col min="12818" max="12818" width="19.375" style="12" customWidth="1"/>
    <col min="12819" max="12819" width="18.25" style="12" customWidth="1"/>
    <col min="12820" max="12821" width="17.375" style="12" customWidth="1"/>
    <col min="12822" max="12822" width="17.125" style="12" customWidth="1"/>
    <col min="12823" max="12823" width="16.875" style="12" customWidth="1"/>
    <col min="12824" max="12824" width="10.625" style="12" customWidth="1"/>
    <col min="12825" max="13059" width="9" style="12"/>
    <col min="13060" max="13060" width="42" style="12" customWidth="1"/>
    <col min="13061" max="13061" width="8.75" style="12" customWidth="1"/>
    <col min="13062" max="13062" width="10.125" style="12" customWidth="1"/>
    <col min="13063" max="13063" width="10" style="12" bestFit="1" customWidth="1"/>
    <col min="13064" max="13064" width="8.875" style="12" bestFit="1" customWidth="1"/>
    <col min="13065" max="13065" width="0" style="12" hidden="1" customWidth="1"/>
    <col min="13066" max="13066" width="14.625" style="12" customWidth="1"/>
    <col min="13067" max="13067" width="15.125" style="12" customWidth="1"/>
    <col min="13068" max="13069" width="10" style="12" bestFit="1" customWidth="1"/>
    <col min="13070" max="13070" width="14.875" style="12" customWidth="1"/>
    <col min="13071" max="13071" width="25.5" style="12" customWidth="1"/>
    <col min="13072" max="13072" width="20.875" style="12" customWidth="1"/>
    <col min="13073" max="13073" width="9" style="12" customWidth="1"/>
    <col min="13074" max="13074" width="19.375" style="12" customWidth="1"/>
    <col min="13075" max="13075" width="18.25" style="12" customWidth="1"/>
    <col min="13076" max="13077" width="17.375" style="12" customWidth="1"/>
    <col min="13078" max="13078" width="17.125" style="12" customWidth="1"/>
    <col min="13079" max="13079" width="16.875" style="12" customWidth="1"/>
    <col min="13080" max="13080" width="10.625" style="12" customWidth="1"/>
    <col min="13081" max="13315" width="9" style="12"/>
    <col min="13316" max="13316" width="42" style="12" customWidth="1"/>
    <col min="13317" max="13317" width="8.75" style="12" customWidth="1"/>
    <col min="13318" max="13318" width="10.125" style="12" customWidth="1"/>
    <col min="13319" max="13319" width="10" style="12" bestFit="1" customWidth="1"/>
    <col min="13320" max="13320" width="8.875" style="12" bestFit="1" customWidth="1"/>
    <col min="13321" max="13321" width="0" style="12" hidden="1" customWidth="1"/>
    <col min="13322" max="13322" width="14.625" style="12" customWidth="1"/>
    <col min="13323" max="13323" width="15.125" style="12" customWidth="1"/>
    <col min="13324" max="13325" width="10" style="12" bestFit="1" customWidth="1"/>
    <col min="13326" max="13326" width="14.875" style="12" customWidth="1"/>
    <col min="13327" max="13327" width="25.5" style="12" customWidth="1"/>
    <col min="13328" max="13328" width="20.875" style="12" customWidth="1"/>
    <col min="13329" max="13329" width="9" style="12" customWidth="1"/>
    <col min="13330" max="13330" width="19.375" style="12" customWidth="1"/>
    <col min="13331" max="13331" width="18.25" style="12" customWidth="1"/>
    <col min="13332" max="13333" width="17.375" style="12" customWidth="1"/>
    <col min="13334" max="13334" width="17.125" style="12" customWidth="1"/>
    <col min="13335" max="13335" width="16.875" style="12" customWidth="1"/>
    <col min="13336" max="13336" width="10.625" style="12" customWidth="1"/>
    <col min="13337" max="13571" width="9" style="12"/>
    <col min="13572" max="13572" width="42" style="12" customWidth="1"/>
    <col min="13573" max="13573" width="8.75" style="12" customWidth="1"/>
    <col min="13574" max="13574" width="10.125" style="12" customWidth="1"/>
    <col min="13575" max="13575" width="10" style="12" bestFit="1" customWidth="1"/>
    <col min="13576" max="13576" width="8.875" style="12" bestFit="1" customWidth="1"/>
    <col min="13577" max="13577" width="0" style="12" hidden="1" customWidth="1"/>
    <col min="13578" max="13578" width="14.625" style="12" customWidth="1"/>
    <col min="13579" max="13579" width="15.125" style="12" customWidth="1"/>
    <col min="13580" max="13581" width="10" style="12" bestFit="1" customWidth="1"/>
    <col min="13582" max="13582" width="14.875" style="12" customWidth="1"/>
    <col min="13583" max="13583" width="25.5" style="12" customWidth="1"/>
    <col min="13584" max="13584" width="20.875" style="12" customWidth="1"/>
    <col min="13585" max="13585" width="9" style="12" customWidth="1"/>
    <col min="13586" max="13586" width="19.375" style="12" customWidth="1"/>
    <col min="13587" max="13587" width="18.25" style="12" customWidth="1"/>
    <col min="13588" max="13589" width="17.375" style="12" customWidth="1"/>
    <col min="13590" max="13590" width="17.125" style="12" customWidth="1"/>
    <col min="13591" max="13591" width="16.875" style="12" customWidth="1"/>
    <col min="13592" max="13592" width="10.625" style="12" customWidth="1"/>
    <col min="13593" max="13827" width="9" style="12"/>
    <col min="13828" max="13828" width="42" style="12" customWidth="1"/>
    <col min="13829" max="13829" width="8.75" style="12" customWidth="1"/>
    <col min="13830" max="13830" width="10.125" style="12" customWidth="1"/>
    <col min="13831" max="13831" width="10" style="12" bestFit="1" customWidth="1"/>
    <col min="13832" max="13832" width="8.875" style="12" bestFit="1" customWidth="1"/>
    <col min="13833" max="13833" width="0" style="12" hidden="1" customWidth="1"/>
    <col min="13834" max="13834" width="14.625" style="12" customWidth="1"/>
    <col min="13835" max="13835" width="15.125" style="12" customWidth="1"/>
    <col min="13836" max="13837" width="10" style="12" bestFit="1" customWidth="1"/>
    <col min="13838" max="13838" width="14.875" style="12" customWidth="1"/>
    <col min="13839" max="13839" width="25.5" style="12" customWidth="1"/>
    <col min="13840" max="13840" width="20.875" style="12" customWidth="1"/>
    <col min="13841" max="13841" width="9" style="12" customWidth="1"/>
    <col min="13842" max="13842" width="19.375" style="12" customWidth="1"/>
    <col min="13843" max="13843" width="18.25" style="12" customWidth="1"/>
    <col min="13844" max="13845" width="17.375" style="12" customWidth="1"/>
    <col min="13846" max="13846" width="17.125" style="12" customWidth="1"/>
    <col min="13847" max="13847" width="16.875" style="12" customWidth="1"/>
    <col min="13848" max="13848" width="10.625" style="12" customWidth="1"/>
    <col min="13849" max="14083" width="9" style="12"/>
    <col min="14084" max="14084" width="42" style="12" customWidth="1"/>
    <col min="14085" max="14085" width="8.75" style="12" customWidth="1"/>
    <col min="14086" max="14086" width="10.125" style="12" customWidth="1"/>
    <col min="14087" max="14087" width="10" style="12" bestFit="1" customWidth="1"/>
    <col min="14088" max="14088" width="8.875" style="12" bestFit="1" customWidth="1"/>
    <col min="14089" max="14089" width="0" style="12" hidden="1" customWidth="1"/>
    <col min="14090" max="14090" width="14.625" style="12" customWidth="1"/>
    <col min="14091" max="14091" width="15.125" style="12" customWidth="1"/>
    <col min="14092" max="14093" width="10" style="12" bestFit="1" customWidth="1"/>
    <col min="14094" max="14094" width="14.875" style="12" customWidth="1"/>
    <col min="14095" max="14095" width="25.5" style="12" customWidth="1"/>
    <col min="14096" max="14096" width="20.875" style="12" customWidth="1"/>
    <col min="14097" max="14097" width="9" style="12" customWidth="1"/>
    <col min="14098" max="14098" width="19.375" style="12" customWidth="1"/>
    <col min="14099" max="14099" width="18.25" style="12" customWidth="1"/>
    <col min="14100" max="14101" width="17.375" style="12" customWidth="1"/>
    <col min="14102" max="14102" width="17.125" style="12" customWidth="1"/>
    <col min="14103" max="14103" width="16.875" style="12" customWidth="1"/>
    <col min="14104" max="14104" width="10.625" style="12" customWidth="1"/>
    <col min="14105" max="14339" width="9" style="12"/>
    <col min="14340" max="14340" width="42" style="12" customWidth="1"/>
    <col min="14341" max="14341" width="8.75" style="12" customWidth="1"/>
    <col min="14342" max="14342" width="10.125" style="12" customWidth="1"/>
    <col min="14343" max="14343" width="10" style="12" bestFit="1" customWidth="1"/>
    <col min="14344" max="14344" width="8.875" style="12" bestFit="1" customWidth="1"/>
    <col min="14345" max="14345" width="0" style="12" hidden="1" customWidth="1"/>
    <col min="14346" max="14346" width="14.625" style="12" customWidth="1"/>
    <col min="14347" max="14347" width="15.125" style="12" customWidth="1"/>
    <col min="14348" max="14349" width="10" style="12" bestFit="1" customWidth="1"/>
    <col min="14350" max="14350" width="14.875" style="12" customWidth="1"/>
    <col min="14351" max="14351" width="25.5" style="12" customWidth="1"/>
    <col min="14352" max="14352" width="20.875" style="12" customWidth="1"/>
    <col min="14353" max="14353" width="9" style="12" customWidth="1"/>
    <col min="14354" max="14354" width="19.375" style="12" customWidth="1"/>
    <col min="14355" max="14355" width="18.25" style="12" customWidth="1"/>
    <col min="14356" max="14357" width="17.375" style="12" customWidth="1"/>
    <col min="14358" max="14358" width="17.125" style="12" customWidth="1"/>
    <col min="14359" max="14359" width="16.875" style="12" customWidth="1"/>
    <col min="14360" max="14360" width="10.625" style="12" customWidth="1"/>
    <col min="14361" max="14595" width="9" style="12"/>
    <col min="14596" max="14596" width="42" style="12" customWidth="1"/>
    <col min="14597" max="14597" width="8.75" style="12" customWidth="1"/>
    <col min="14598" max="14598" width="10.125" style="12" customWidth="1"/>
    <col min="14599" max="14599" width="10" style="12" bestFit="1" customWidth="1"/>
    <col min="14600" max="14600" width="8.875" style="12" bestFit="1" customWidth="1"/>
    <col min="14601" max="14601" width="0" style="12" hidden="1" customWidth="1"/>
    <col min="14602" max="14602" width="14.625" style="12" customWidth="1"/>
    <col min="14603" max="14603" width="15.125" style="12" customWidth="1"/>
    <col min="14604" max="14605" width="10" style="12" bestFit="1" customWidth="1"/>
    <col min="14606" max="14606" width="14.875" style="12" customWidth="1"/>
    <col min="14607" max="14607" width="25.5" style="12" customWidth="1"/>
    <col min="14608" max="14608" width="20.875" style="12" customWidth="1"/>
    <col min="14609" max="14609" width="9" style="12" customWidth="1"/>
    <col min="14610" max="14610" width="19.375" style="12" customWidth="1"/>
    <col min="14611" max="14611" width="18.25" style="12" customWidth="1"/>
    <col min="14612" max="14613" width="17.375" style="12" customWidth="1"/>
    <col min="14614" max="14614" width="17.125" style="12" customWidth="1"/>
    <col min="14615" max="14615" width="16.875" style="12" customWidth="1"/>
    <col min="14616" max="14616" width="10.625" style="12" customWidth="1"/>
    <col min="14617" max="14851" width="9" style="12"/>
    <col min="14852" max="14852" width="42" style="12" customWidth="1"/>
    <col min="14853" max="14853" width="8.75" style="12" customWidth="1"/>
    <col min="14854" max="14854" width="10.125" style="12" customWidth="1"/>
    <col min="14855" max="14855" width="10" style="12" bestFit="1" customWidth="1"/>
    <col min="14856" max="14856" width="8.875" style="12" bestFit="1" customWidth="1"/>
    <col min="14857" max="14857" width="0" style="12" hidden="1" customWidth="1"/>
    <col min="14858" max="14858" width="14.625" style="12" customWidth="1"/>
    <col min="14859" max="14859" width="15.125" style="12" customWidth="1"/>
    <col min="14860" max="14861" width="10" style="12" bestFit="1" customWidth="1"/>
    <col min="14862" max="14862" width="14.875" style="12" customWidth="1"/>
    <col min="14863" max="14863" width="25.5" style="12" customWidth="1"/>
    <col min="14864" max="14864" width="20.875" style="12" customWidth="1"/>
    <col min="14865" max="14865" width="9" style="12" customWidth="1"/>
    <col min="14866" max="14866" width="19.375" style="12" customWidth="1"/>
    <col min="14867" max="14867" width="18.25" style="12" customWidth="1"/>
    <col min="14868" max="14869" width="17.375" style="12" customWidth="1"/>
    <col min="14870" max="14870" width="17.125" style="12" customWidth="1"/>
    <col min="14871" max="14871" width="16.875" style="12" customWidth="1"/>
    <col min="14872" max="14872" width="10.625" style="12" customWidth="1"/>
    <col min="14873" max="15107" width="9" style="12"/>
    <col min="15108" max="15108" width="42" style="12" customWidth="1"/>
    <col min="15109" max="15109" width="8.75" style="12" customWidth="1"/>
    <col min="15110" max="15110" width="10.125" style="12" customWidth="1"/>
    <col min="15111" max="15111" width="10" style="12" bestFit="1" customWidth="1"/>
    <col min="15112" max="15112" width="8.875" style="12" bestFit="1" customWidth="1"/>
    <col min="15113" max="15113" width="0" style="12" hidden="1" customWidth="1"/>
    <col min="15114" max="15114" width="14.625" style="12" customWidth="1"/>
    <col min="15115" max="15115" width="15.125" style="12" customWidth="1"/>
    <col min="15116" max="15117" width="10" style="12" bestFit="1" customWidth="1"/>
    <col min="15118" max="15118" width="14.875" style="12" customWidth="1"/>
    <col min="15119" max="15119" width="25.5" style="12" customWidth="1"/>
    <col min="15120" max="15120" width="20.875" style="12" customWidth="1"/>
    <col min="15121" max="15121" width="9" style="12" customWidth="1"/>
    <col min="15122" max="15122" width="19.375" style="12" customWidth="1"/>
    <col min="15123" max="15123" width="18.25" style="12" customWidth="1"/>
    <col min="15124" max="15125" width="17.375" style="12" customWidth="1"/>
    <col min="15126" max="15126" width="17.125" style="12" customWidth="1"/>
    <col min="15127" max="15127" width="16.875" style="12" customWidth="1"/>
    <col min="15128" max="15128" width="10.625" style="12" customWidth="1"/>
    <col min="15129" max="15363" width="9" style="12"/>
    <col min="15364" max="15364" width="42" style="12" customWidth="1"/>
    <col min="15365" max="15365" width="8.75" style="12" customWidth="1"/>
    <col min="15366" max="15366" width="10.125" style="12" customWidth="1"/>
    <col min="15367" max="15367" width="10" style="12" bestFit="1" customWidth="1"/>
    <col min="15368" max="15368" width="8.875" style="12" bestFit="1" customWidth="1"/>
    <col min="15369" max="15369" width="0" style="12" hidden="1" customWidth="1"/>
    <col min="15370" max="15370" width="14.625" style="12" customWidth="1"/>
    <col min="15371" max="15371" width="15.125" style="12" customWidth="1"/>
    <col min="15372" max="15373" width="10" style="12" bestFit="1" customWidth="1"/>
    <col min="15374" max="15374" width="14.875" style="12" customWidth="1"/>
    <col min="15375" max="15375" width="25.5" style="12" customWidth="1"/>
    <col min="15376" max="15376" width="20.875" style="12" customWidth="1"/>
    <col min="15377" max="15377" width="9" style="12" customWidth="1"/>
    <col min="15378" max="15378" width="19.375" style="12" customWidth="1"/>
    <col min="15379" max="15379" width="18.25" style="12" customWidth="1"/>
    <col min="15380" max="15381" width="17.375" style="12" customWidth="1"/>
    <col min="15382" max="15382" width="17.125" style="12" customWidth="1"/>
    <col min="15383" max="15383" width="16.875" style="12" customWidth="1"/>
    <col min="15384" max="15384" width="10.625" style="12" customWidth="1"/>
    <col min="15385" max="15619" width="9" style="12"/>
    <col min="15620" max="15620" width="42" style="12" customWidth="1"/>
    <col min="15621" max="15621" width="8.75" style="12" customWidth="1"/>
    <col min="15622" max="15622" width="10.125" style="12" customWidth="1"/>
    <col min="15623" max="15623" width="10" style="12" bestFit="1" customWidth="1"/>
    <col min="15624" max="15624" width="8.875" style="12" bestFit="1" customWidth="1"/>
    <col min="15625" max="15625" width="0" style="12" hidden="1" customWidth="1"/>
    <col min="15626" max="15626" width="14.625" style="12" customWidth="1"/>
    <col min="15627" max="15627" width="15.125" style="12" customWidth="1"/>
    <col min="15628" max="15629" width="10" style="12" bestFit="1" customWidth="1"/>
    <col min="15630" max="15630" width="14.875" style="12" customWidth="1"/>
    <col min="15631" max="15631" width="25.5" style="12" customWidth="1"/>
    <col min="15632" max="15632" width="20.875" style="12" customWidth="1"/>
    <col min="15633" max="15633" width="9" style="12" customWidth="1"/>
    <col min="15634" max="15634" width="19.375" style="12" customWidth="1"/>
    <col min="15635" max="15635" width="18.25" style="12" customWidth="1"/>
    <col min="15636" max="15637" width="17.375" style="12" customWidth="1"/>
    <col min="15638" max="15638" width="17.125" style="12" customWidth="1"/>
    <col min="15639" max="15639" width="16.875" style="12" customWidth="1"/>
    <col min="15640" max="15640" width="10.625" style="12" customWidth="1"/>
    <col min="15641" max="15875" width="9" style="12"/>
    <col min="15876" max="15876" width="42" style="12" customWidth="1"/>
    <col min="15877" max="15877" width="8.75" style="12" customWidth="1"/>
    <col min="15878" max="15878" width="10.125" style="12" customWidth="1"/>
    <col min="15879" max="15879" width="10" style="12" bestFit="1" customWidth="1"/>
    <col min="15880" max="15880" width="8.875" style="12" bestFit="1" customWidth="1"/>
    <col min="15881" max="15881" width="0" style="12" hidden="1" customWidth="1"/>
    <col min="15882" max="15882" width="14.625" style="12" customWidth="1"/>
    <col min="15883" max="15883" width="15.125" style="12" customWidth="1"/>
    <col min="15884" max="15885" width="10" style="12" bestFit="1" customWidth="1"/>
    <col min="15886" max="15886" width="14.875" style="12" customWidth="1"/>
    <col min="15887" max="15887" width="25.5" style="12" customWidth="1"/>
    <col min="15888" max="15888" width="20.875" style="12" customWidth="1"/>
    <col min="15889" max="15889" width="9" style="12" customWidth="1"/>
    <col min="15890" max="15890" width="19.375" style="12" customWidth="1"/>
    <col min="15891" max="15891" width="18.25" style="12" customWidth="1"/>
    <col min="15892" max="15893" width="17.375" style="12" customWidth="1"/>
    <col min="15894" max="15894" width="17.125" style="12" customWidth="1"/>
    <col min="15895" max="15895" width="16.875" style="12" customWidth="1"/>
    <col min="15896" max="15896" width="10.625" style="12" customWidth="1"/>
    <col min="15897" max="16131" width="9" style="12"/>
    <col min="16132" max="16132" width="42" style="12" customWidth="1"/>
    <col min="16133" max="16133" width="8.75" style="12" customWidth="1"/>
    <col min="16134" max="16134" width="10.125" style="12" customWidth="1"/>
    <col min="16135" max="16135" width="10" style="12" bestFit="1" customWidth="1"/>
    <col min="16136" max="16136" width="8.875" style="12" bestFit="1" customWidth="1"/>
    <col min="16137" max="16137" width="0" style="12" hidden="1" customWidth="1"/>
    <col min="16138" max="16138" width="14.625" style="12" customWidth="1"/>
    <col min="16139" max="16139" width="15.125" style="12" customWidth="1"/>
    <col min="16140" max="16141" width="10" style="12" bestFit="1" customWidth="1"/>
    <col min="16142" max="16142" width="14.875" style="12" customWidth="1"/>
    <col min="16143" max="16143" width="25.5" style="12" customWidth="1"/>
    <col min="16144" max="16144" width="20.875" style="12" customWidth="1"/>
    <col min="16145" max="16145" width="9" style="12" customWidth="1"/>
    <col min="16146" max="16146" width="19.375" style="12" customWidth="1"/>
    <col min="16147" max="16147" width="18.25" style="12" customWidth="1"/>
    <col min="16148" max="16149" width="17.375" style="12" customWidth="1"/>
    <col min="16150" max="16150" width="17.125" style="12" customWidth="1"/>
    <col min="16151" max="16151" width="16.875" style="12" customWidth="1"/>
    <col min="16152" max="16152" width="10.625" style="12" customWidth="1"/>
    <col min="16153" max="16384" width="9" style="12"/>
  </cols>
  <sheetData>
    <row r="1" spans="1:26" ht="27.6" customHeight="1">
      <c r="B1" s="151" t="s">
        <v>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6" ht="27.75" customHeight="1">
      <c r="A2" s="91" t="s">
        <v>116</v>
      </c>
      <c r="B2" s="91" t="s">
        <v>28</v>
      </c>
      <c r="C2" s="145" t="s">
        <v>29</v>
      </c>
      <c r="D2" s="144" t="s">
        <v>30</v>
      </c>
      <c r="E2" s="91" t="s">
        <v>31</v>
      </c>
      <c r="F2" s="91" t="s">
        <v>32</v>
      </c>
      <c r="G2" s="91" t="s">
        <v>33</v>
      </c>
      <c r="H2" s="154" t="s">
        <v>34</v>
      </c>
      <c r="I2" s="13"/>
      <c r="J2" s="144" t="s">
        <v>35</v>
      </c>
      <c r="K2" s="144"/>
      <c r="L2" s="144"/>
      <c r="M2" s="144"/>
      <c r="N2" s="144"/>
      <c r="O2" s="145" t="s">
        <v>36</v>
      </c>
      <c r="P2" s="145"/>
      <c r="Q2" s="145"/>
      <c r="R2" s="145"/>
      <c r="S2" s="145"/>
      <c r="T2" s="145"/>
      <c r="U2" s="145"/>
      <c r="V2" s="145"/>
      <c r="W2" s="145"/>
      <c r="X2" s="91" t="s">
        <v>37</v>
      </c>
    </row>
    <row r="3" spans="1:26" ht="28.5" customHeight="1">
      <c r="A3" s="91"/>
      <c r="B3" s="91"/>
      <c r="C3" s="152"/>
      <c r="D3" s="153"/>
      <c r="E3" s="152"/>
      <c r="F3" s="152"/>
      <c r="G3" s="152"/>
      <c r="H3" s="154"/>
      <c r="I3" s="144" t="s">
        <v>38</v>
      </c>
      <c r="J3" s="144"/>
      <c r="K3" s="144"/>
      <c r="L3" s="144"/>
      <c r="M3" s="144"/>
      <c r="N3" s="144"/>
      <c r="O3" s="145" t="s">
        <v>39</v>
      </c>
      <c r="P3" s="145" t="s">
        <v>40</v>
      </c>
      <c r="Q3" s="147" t="s">
        <v>41</v>
      </c>
      <c r="R3" s="149" t="s">
        <v>42</v>
      </c>
      <c r="S3" s="145" t="s">
        <v>43</v>
      </c>
      <c r="T3" s="145"/>
      <c r="U3" s="145"/>
      <c r="V3" s="145"/>
      <c r="W3" s="145"/>
      <c r="X3" s="91"/>
      <c r="Y3" s="14"/>
      <c r="Z3" s="14"/>
    </row>
    <row r="4" spans="1:26" ht="34.5" customHeight="1">
      <c r="A4" s="91"/>
      <c r="B4" s="91"/>
      <c r="C4" s="152"/>
      <c r="D4" s="153"/>
      <c r="E4" s="152"/>
      <c r="F4" s="152"/>
      <c r="G4" s="152"/>
      <c r="H4" s="154"/>
      <c r="I4" s="144"/>
      <c r="J4" s="15" t="s">
        <v>44</v>
      </c>
      <c r="K4" s="15" t="s">
        <v>45</v>
      </c>
      <c r="L4" s="15" t="s">
        <v>46</v>
      </c>
      <c r="M4" s="15" t="s">
        <v>47</v>
      </c>
      <c r="N4" s="15" t="s">
        <v>48</v>
      </c>
      <c r="O4" s="146"/>
      <c r="P4" s="146"/>
      <c r="Q4" s="148"/>
      <c r="R4" s="150"/>
      <c r="S4" s="16" t="s">
        <v>44</v>
      </c>
      <c r="T4" s="16" t="s">
        <v>45</v>
      </c>
      <c r="U4" s="63" t="s">
        <v>49</v>
      </c>
      <c r="V4" s="16" t="s">
        <v>50</v>
      </c>
      <c r="W4" s="16" t="s">
        <v>48</v>
      </c>
      <c r="X4" s="91"/>
      <c r="Y4" s="17"/>
      <c r="Z4" s="17"/>
    </row>
    <row r="5" spans="1:26" s="24" customFormat="1" ht="57" customHeight="1">
      <c r="A5" s="92" t="s">
        <v>117</v>
      </c>
      <c r="B5" s="95">
        <v>1</v>
      </c>
      <c r="C5" s="95" t="s">
        <v>51</v>
      </c>
      <c r="D5" s="18" t="s">
        <v>99</v>
      </c>
      <c r="E5" s="137" t="s">
        <v>52</v>
      </c>
      <c r="F5" s="137" t="s">
        <v>53</v>
      </c>
      <c r="G5" s="95" t="s">
        <v>54</v>
      </c>
      <c r="H5" s="19">
        <v>2000</v>
      </c>
      <c r="I5" s="20" t="s">
        <v>55</v>
      </c>
      <c r="J5" s="19">
        <v>100000</v>
      </c>
      <c r="K5" s="19">
        <v>300000</v>
      </c>
      <c r="L5" s="19"/>
      <c r="M5" s="19"/>
      <c r="N5" s="19">
        <f t="shared" ref="N5:N19" si="0">J5+K5+L5+M5</f>
        <v>400000</v>
      </c>
      <c r="O5" s="141" t="s">
        <v>56</v>
      </c>
      <c r="P5" s="21" t="s">
        <v>57</v>
      </c>
      <c r="Q5" s="127" t="s">
        <v>58</v>
      </c>
      <c r="R5" s="22">
        <v>2000</v>
      </c>
      <c r="S5" s="23">
        <f>$R5*200*0.1</f>
        <v>40000</v>
      </c>
      <c r="T5" s="23">
        <f>$R5*200*0.4</f>
        <v>160000</v>
      </c>
      <c r="U5" s="23">
        <f>$R5*200*0.5</f>
        <v>200000</v>
      </c>
      <c r="V5" s="23">
        <f>S5+T5+U5</f>
        <v>400000</v>
      </c>
      <c r="W5" s="130">
        <f>V5+V6+V8+V7</f>
        <v>1000000</v>
      </c>
      <c r="X5" s="133"/>
    </row>
    <row r="6" spans="1:26" s="24" customFormat="1" ht="57" customHeight="1">
      <c r="A6" s="93"/>
      <c r="B6" s="96"/>
      <c r="C6" s="96"/>
      <c r="D6" s="18" t="s">
        <v>100</v>
      </c>
      <c r="E6" s="138"/>
      <c r="F6" s="138"/>
      <c r="G6" s="96"/>
      <c r="H6" s="19">
        <v>2000</v>
      </c>
      <c r="I6" s="20"/>
      <c r="J6" s="19">
        <v>100000</v>
      </c>
      <c r="K6" s="19">
        <v>300000</v>
      </c>
      <c r="L6" s="19"/>
      <c r="M6" s="19"/>
      <c r="N6" s="19">
        <f t="shared" si="0"/>
        <v>400000</v>
      </c>
      <c r="O6" s="142"/>
      <c r="P6" s="21" t="s">
        <v>59</v>
      </c>
      <c r="Q6" s="128"/>
      <c r="R6" s="22">
        <v>2000</v>
      </c>
      <c r="S6" s="23">
        <f>$R6*200*0.1</f>
        <v>40000</v>
      </c>
      <c r="T6" s="23">
        <f>$R6*200*0.4</f>
        <v>160000</v>
      </c>
      <c r="U6" s="23">
        <f>$R6*200*0.5</f>
        <v>200000</v>
      </c>
      <c r="V6" s="23">
        <f>S6+T6+U6</f>
        <v>400000</v>
      </c>
      <c r="W6" s="131"/>
      <c r="X6" s="134"/>
    </row>
    <row r="7" spans="1:26" s="24" customFormat="1" ht="57" customHeight="1">
      <c r="A7" s="93"/>
      <c r="B7" s="96"/>
      <c r="C7" s="96"/>
      <c r="D7" s="20" t="s">
        <v>98</v>
      </c>
      <c r="E7" s="138"/>
      <c r="F7" s="138"/>
      <c r="G7" s="96"/>
      <c r="H7" s="19">
        <v>210</v>
      </c>
      <c r="I7" s="20" t="s">
        <v>55</v>
      </c>
      <c r="J7" s="19">
        <v>100000</v>
      </c>
      <c r="K7" s="19"/>
      <c r="L7" s="19"/>
      <c r="M7" s="20"/>
      <c r="N7" s="19">
        <f>J7+K7+L7+M7</f>
        <v>100000</v>
      </c>
      <c r="O7" s="142"/>
      <c r="P7" s="21" t="s">
        <v>60</v>
      </c>
      <c r="Q7" s="128"/>
      <c r="R7" s="22">
        <v>1000</v>
      </c>
      <c r="S7" s="23">
        <f>$R7*200*0.1</f>
        <v>20000</v>
      </c>
      <c r="T7" s="23">
        <f>$R7*200*0.9</f>
        <v>180000</v>
      </c>
      <c r="U7" s="23">
        <v>0</v>
      </c>
      <c r="V7" s="23">
        <f>S7+T7+U7</f>
        <v>200000</v>
      </c>
      <c r="W7" s="131"/>
      <c r="X7" s="134"/>
    </row>
    <row r="8" spans="1:26" s="24" customFormat="1" ht="57" customHeight="1">
      <c r="A8" s="93"/>
      <c r="B8" s="96"/>
      <c r="C8" s="96"/>
      <c r="D8" s="20" t="s">
        <v>61</v>
      </c>
      <c r="E8" s="139"/>
      <c r="F8" s="139"/>
      <c r="G8" s="140"/>
      <c r="H8" s="19">
        <v>190</v>
      </c>
      <c r="I8" s="20" t="s">
        <v>55</v>
      </c>
      <c r="J8" s="19">
        <v>100000</v>
      </c>
      <c r="K8" s="19"/>
      <c r="L8" s="19"/>
      <c r="M8" s="20"/>
      <c r="N8" s="19">
        <f t="shared" si="0"/>
        <v>100000</v>
      </c>
      <c r="O8" s="143"/>
      <c r="P8" s="21" t="s">
        <v>62</v>
      </c>
      <c r="Q8" s="129"/>
      <c r="R8" s="22">
        <v>1000</v>
      </c>
      <c r="S8" s="23">
        <v>0</v>
      </c>
      <c r="T8" s="23">
        <v>0</v>
      </c>
      <c r="U8" s="23">
        <v>0</v>
      </c>
      <c r="V8" s="23">
        <f>S8+T8</f>
        <v>0</v>
      </c>
      <c r="W8" s="132"/>
      <c r="X8" s="135"/>
    </row>
    <row r="9" spans="1:26" s="24" customFormat="1" ht="57" customHeight="1">
      <c r="A9" s="94"/>
      <c r="B9" s="101"/>
      <c r="C9" s="97"/>
      <c r="D9" s="18" t="s">
        <v>63</v>
      </c>
      <c r="E9" s="25" t="s">
        <v>64</v>
      </c>
      <c r="F9" s="25" t="s">
        <v>65</v>
      </c>
      <c r="G9" s="25" t="s">
        <v>66</v>
      </c>
      <c r="H9" s="20">
        <v>700</v>
      </c>
      <c r="I9" s="20" t="s">
        <v>55</v>
      </c>
      <c r="J9" s="19">
        <v>140000</v>
      </c>
      <c r="K9" s="19">
        <v>0</v>
      </c>
      <c r="L9" s="20"/>
      <c r="M9" s="20"/>
      <c r="N9" s="19">
        <f>J9+K9+L9+M9</f>
        <v>140000</v>
      </c>
      <c r="O9" s="26" t="s">
        <v>67</v>
      </c>
      <c r="P9" s="21" t="s">
        <v>68</v>
      </c>
      <c r="Q9" s="27" t="s">
        <v>58</v>
      </c>
      <c r="R9" s="22">
        <v>1500</v>
      </c>
      <c r="S9" s="23">
        <f>$R9*200*0.1</f>
        <v>30000</v>
      </c>
      <c r="T9" s="23">
        <f>$R9*200*0.9</f>
        <v>270000</v>
      </c>
      <c r="U9" s="23">
        <v>0</v>
      </c>
      <c r="V9" s="23">
        <f t="shared" ref="V9:V19" si="1">S9+T9+U9</f>
        <v>300000</v>
      </c>
      <c r="W9" s="22">
        <f>V9</f>
        <v>300000</v>
      </c>
      <c r="X9" s="28"/>
    </row>
    <row r="10" spans="1:26" s="36" customFormat="1" ht="57" customHeight="1">
      <c r="A10" s="92" t="s">
        <v>118</v>
      </c>
      <c r="B10" s="121">
        <v>2</v>
      </c>
      <c r="C10" s="29" t="s">
        <v>51</v>
      </c>
      <c r="D10" s="30" t="s">
        <v>120</v>
      </c>
      <c r="E10" s="121" t="s">
        <v>52</v>
      </c>
      <c r="F10" s="121" t="s">
        <v>53</v>
      </c>
      <c r="G10" s="121" t="s">
        <v>69</v>
      </c>
      <c r="H10" s="31">
        <v>2000</v>
      </c>
      <c r="I10" s="32" t="s">
        <v>55</v>
      </c>
      <c r="J10" s="31">
        <v>100000</v>
      </c>
      <c r="K10" s="31">
        <v>300000</v>
      </c>
      <c r="L10" s="31"/>
      <c r="M10" s="31"/>
      <c r="N10" s="31">
        <f t="shared" si="0"/>
        <v>400000</v>
      </c>
      <c r="O10" s="123" t="s">
        <v>70</v>
      </c>
      <c r="P10" s="33" t="s">
        <v>71</v>
      </c>
      <c r="Q10" s="125" t="s">
        <v>58</v>
      </c>
      <c r="R10" s="34">
        <v>2000</v>
      </c>
      <c r="S10" s="35">
        <f>$R10*200*0.1</f>
        <v>40000</v>
      </c>
      <c r="T10" s="35">
        <f>$R10*200*0.4</f>
        <v>160000</v>
      </c>
      <c r="U10" s="35">
        <f>$R10*200*0.5</f>
        <v>200000</v>
      </c>
      <c r="V10" s="35">
        <f t="shared" si="1"/>
        <v>400000</v>
      </c>
      <c r="W10" s="102">
        <f>V10+V11</f>
        <v>800000</v>
      </c>
      <c r="X10" s="104"/>
    </row>
    <row r="11" spans="1:26" s="36" customFormat="1" ht="57" customHeight="1">
      <c r="A11" s="93"/>
      <c r="B11" s="136"/>
      <c r="C11" s="29" t="s">
        <v>51</v>
      </c>
      <c r="D11" s="30" t="s">
        <v>72</v>
      </c>
      <c r="E11" s="122"/>
      <c r="F11" s="122"/>
      <c r="G11" s="122"/>
      <c r="H11" s="31">
        <v>2000</v>
      </c>
      <c r="I11" s="32"/>
      <c r="J11" s="31">
        <v>100000</v>
      </c>
      <c r="K11" s="31">
        <v>300000</v>
      </c>
      <c r="L11" s="31"/>
      <c r="M11" s="31"/>
      <c r="N11" s="31">
        <f t="shared" si="0"/>
        <v>400000</v>
      </c>
      <c r="O11" s="124"/>
      <c r="P11" s="33" t="s">
        <v>73</v>
      </c>
      <c r="Q11" s="126"/>
      <c r="R11" s="34">
        <v>2000</v>
      </c>
      <c r="S11" s="35">
        <f>$R11*200*0.1</f>
        <v>40000</v>
      </c>
      <c r="T11" s="35">
        <f>$R11*200*0.4</f>
        <v>160000</v>
      </c>
      <c r="U11" s="35">
        <f>$R11*200*0.5</f>
        <v>200000</v>
      </c>
      <c r="V11" s="35">
        <f t="shared" si="1"/>
        <v>400000</v>
      </c>
      <c r="W11" s="103"/>
      <c r="X11" s="105"/>
    </row>
    <row r="12" spans="1:26" s="36" customFormat="1" ht="57" customHeight="1">
      <c r="A12" s="93"/>
      <c r="B12" s="100"/>
      <c r="C12" s="29" t="s">
        <v>51</v>
      </c>
      <c r="D12" s="30" t="s">
        <v>74</v>
      </c>
      <c r="E12" s="121" t="s">
        <v>52</v>
      </c>
      <c r="F12" s="121" t="s">
        <v>53</v>
      </c>
      <c r="G12" s="121" t="s">
        <v>75</v>
      </c>
      <c r="H12" s="31">
        <v>2000</v>
      </c>
      <c r="I12" s="32" t="s">
        <v>55</v>
      </c>
      <c r="J12" s="31">
        <v>100000</v>
      </c>
      <c r="K12" s="31">
        <v>300000</v>
      </c>
      <c r="L12" s="31"/>
      <c r="M12" s="31"/>
      <c r="N12" s="31">
        <f t="shared" si="0"/>
        <v>400000</v>
      </c>
      <c r="O12" s="123" t="s">
        <v>76</v>
      </c>
      <c r="P12" s="33" t="s">
        <v>77</v>
      </c>
      <c r="Q12" s="125" t="s">
        <v>58</v>
      </c>
      <c r="R12" s="34">
        <v>2000</v>
      </c>
      <c r="S12" s="35">
        <f>$R12*200*0.1</f>
        <v>40000</v>
      </c>
      <c r="T12" s="35">
        <f>$R12*200*0.4</f>
        <v>160000</v>
      </c>
      <c r="U12" s="35">
        <f>$R12*200*0.5</f>
        <v>200000</v>
      </c>
      <c r="V12" s="35">
        <f t="shared" si="1"/>
        <v>400000</v>
      </c>
      <c r="W12" s="102">
        <f>V12+V13</f>
        <v>600000</v>
      </c>
      <c r="X12" s="104"/>
    </row>
    <row r="13" spans="1:26" s="36" customFormat="1" ht="57" customHeight="1">
      <c r="A13" s="93"/>
      <c r="B13" s="100"/>
      <c r="C13" s="29" t="s">
        <v>51</v>
      </c>
      <c r="D13" s="30" t="s">
        <v>121</v>
      </c>
      <c r="E13" s="122"/>
      <c r="F13" s="122"/>
      <c r="G13" s="122"/>
      <c r="H13" s="31">
        <v>400</v>
      </c>
      <c r="I13" s="32"/>
      <c r="J13" s="31">
        <v>100000</v>
      </c>
      <c r="K13" s="31">
        <v>0</v>
      </c>
      <c r="L13" s="31"/>
      <c r="M13" s="31"/>
      <c r="N13" s="31">
        <f t="shared" si="0"/>
        <v>100000</v>
      </c>
      <c r="O13" s="124"/>
      <c r="P13" s="33" t="s">
        <v>78</v>
      </c>
      <c r="Q13" s="126"/>
      <c r="R13" s="34">
        <v>1000</v>
      </c>
      <c r="S13" s="35">
        <f>$R13*200*0.1</f>
        <v>20000</v>
      </c>
      <c r="T13" s="35">
        <f>$R13*200*0.4</f>
        <v>80000</v>
      </c>
      <c r="U13" s="35">
        <f>$R13*200*0.5</f>
        <v>100000</v>
      </c>
      <c r="V13" s="35">
        <f t="shared" si="1"/>
        <v>200000</v>
      </c>
      <c r="W13" s="103"/>
      <c r="X13" s="105"/>
    </row>
    <row r="14" spans="1:26" s="36" customFormat="1" ht="57" customHeight="1">
      <c r="A14" s="94"/>
      <c r="B14" s="101"/>
      <c r="C14" s="29" t="s">
        <v>51</v>
      </c>
      <c r="D14" s="30" t="s">
        <v>79</v>
      </c>
      <c r="E14" s="29" t="s">
        <v>80</v>
      </c>
      <c r="F14" s="37" t="s">
        <v>65</v>
      </c>
      <c r="G14" s="29"/>
      <c r="H14" s="38">
        <v>7400</v>
      </c>
      <c r="I14" s="32"/>
      <c r="J14" s="31">
        <f>W14</f>
        <v>1000000</v>
      </c>
      <c r="K14" s="31">
        <v>0</v>
      </c>
      <c r="L14" s="31"/>
      <c r="M14" s="31"/>
      <c r="N14" s="31">
        <f>J14+K14+L14+M14</f>
        <v>1000000</v>
      </c>
      <c r="O14" s="39" t="s">
        <v>81</v>
      </c>
      <c r="P14" s="33" t="s">
        <v>82</v>
      </c>
      <c r="Q14" s="40" t="s">
        <v>58</v>
      </c>
      <c r="R14" s="34">
        <v>7400</v>
      </c>
      <c r="S14" s="35">
        <f>($R14-2400)*200*0.1</f>
        <v>100000</v>
      </c>
      <c r="T14" s="35">
        <f>($R14-2400)*200*0.4</f>
        <v>400000</v>
      </c>
      <c r="U14" s="35">
        <f>($R14-2400)*200*0.5</f>
        <v>500000</v>
      </c>
      <c r="V14" s="35">
        <f t="shared" si="1"/>
        <v>1000000</v>
      </c>
      <c r="W14" s="41">
        <f>V14</f>
        <v>1000000</v>
      </c>
      <c r="X14" s="42"/>
    </row>
    <row r="15" spans="1:26" s="50" customFormat="1" ht="57" customHeight="1">
      <c r="A15" s="92" t="s">
        <v>119</v>
      </c>
      <c r="B15" s="98">
        <v>3</v>
      </c>
      <c r="C15" s="43" t="s">
        <v>51</v>
      </c>
      <c r="D15" s="44" t="s">
        <v>125</v>
      </c>
      <c r="E15" s="98" t="s">
        <v>64</v>
      </c>
      <c r="F15" s="98" t="s">
        <v>83</v>
      </c>
      <c r="G15" s="98" t="s">
        <v>83</v>
      </c>
      <c r="H15" s="45">
        <v>930</v>
      </c>
      <c r="I15" s="46" t="s">
        <v>55</v>
      </c>
      <c r="J15" s="45">
        <v>186000</v>
      </c>
      <c r="K15" s="45">
        <v>0</v>
      </c>
      <c r="L15" s="45"/>
      <c r="M15" s="45"/>
      <c r="N15" s="45">
        <f t="shared" si="0"/>
        <v>186000</v>
      </c>
      <c r="O15" s="115" t="s">
        <v>84</v>
      </c>
      <c r="P15" s="47" t="s">
        <v>85</v>
      </c>
      <c r="Q15" s="117" t="s">
        <v>58</v>
      </c>
      <c r="R15" s="48">
        <v>2000</v>
      </c>
      <c r="S15" s="49">
        <f>$R15*200*0.1</f>
        <v>40000</v>
      </c>
      <c r="T15" s="49">
        <f>$R15*200*0.9</f>
        <v>360000</v>
      </c>
      <c r="U15" s="49">
        <v>0</v>
      </c>
      <c r="V15" s="49">
        <f t="shared" si="1"/>
        <v>400000</v>
      </c>
      <c r="W15" s="106">
        <f>V15+V17+V16</f>
        <v>1000000</v>
      </c>
      <c r="X15" s="109"/>
    </row>
    <row r="16" spans="1:26" s="50" customFormat="1" ht="57" customHeight="1">
      <c r="A16" s="93"/>
      <c r="B16" s="99"/>
      <c r="C16" s="43" t="s">
        <v>51</v>
      </c>
      <c r="D16" s="44" t="s">
        <v>86</v>
      </c>
      <c r="E16" s="99"/>
      <c r="F16" s="99"/>
      <c r="G16" s="99"/>
      <c r="H16" s="45">
        <v>1000</v>
      </c>
      <c r="I16" s="46" t="s">
        <v>55</v>
      </c>
      <c r="J16" s="45">
        <f>V16</f>
        <v>200000</v>
      </c>
      <c r="K16" s="45">
        <v>0</v>
      </c>
      <c r="L16" s="45"/>
      <c r="M16" s="45"/>
      <c r="N16" s="45">
        <f>J16+K16+L16+M16</f>
        <v>200000</v>
      </c>
      <c r="O16" s="120"/>
      <c r="P16" s="47" t="s">
        <v>87</v>
      </c>
      <c r="Q16" s="119"/>
      <c r="R16" s="48">
        <v>1000</v>
      </c>
      <c r="S16" s="49">
        <f>$R16*200*0.1</f>
        <v>20000</v>
      </c>
      <c r="T16" s="49">
        <f>$R16*200*0.9</f>
        <v>180000</v>
      </c>
      <c r="U16" s="49">
        <v>0</v>
      </c>
      <c r="V16" s="49">
        <f t="shared" si="1"/>
        <v>200000</v>
      </c>
      <c r="W16" s="107"/>
      <c r="X16" s="110"/>
    </row>
    <row r="17" spans="1:24" s="50" customFormat="1" ht="57" customHeight="1">
      <c r="A17" s="93"/>
      <c r="B17" s="99"/>
      <c r="C17" s="43" t="s">
        <v>51</v>
      </c>
      <c r="D17" s="44" t="s">
        <v>126</v>
      </c>
      <c r="E17" s="112"/>
      <c r="F17" s="112"/>
      <c r="G17" s="112"/>
      <c r="H17" s="45">
        <v>1150</v>
      </c>
      <c r="I17" s="46"/>
      <c r="J17" s="45">
        <v>230000</v>
      </c>
      <c r="K17" s="45">
        <v>0</v>
      </c>
      <c r="L17" s="45"/>
      <c r="M17" s="45"/>
      <c r="N17" s="45">
        <f t="shared" si="0"/>
        <v>230000</v>
      </c>
      <c r="O17" s="116"/>
      <c r="P17" s="47" t="s">
        <v>88</v>
      </c>
      <c r="Q17" s="118"/>
      <c r="R17" s="48">
        <v>2000</v>
      </c>
      <c r="S17" s="49">
        <f>$R17*200*0.1</f>
        <v>40000</v>
      </c>
      <c r="T17" s="49">
        <f>$R17*200*0.9</f>
        <v>360000</v>
      </c>
      <c r="U17" s="49">
        <v>0</v>
      </c>
      <c r="V17" s="49">
        <f t="shared" si="1"/>
        <v>400000</v>
      </c>
      <c r="W17" s="108"/>
      <c r="X17" s="111"/>
    </row>
    <row r="18" spans="1:24" s="50" customFormat="1" ht="57" customHeight="1">
      <c r="A18" s="93"/>
      <c r="B18" s="100"/>
      <c r="C18" s="43" t="s">
        <v>51</v>
      </c>
      <c r="D18" s="44" t="s">
        <v>127</v>
      </c>
      <c r="E18" s="98" t="s">
        <v>64</v>
      </c>
      <c r="F18" s="113" t="s">
        <v>89</v>
      </c>
      <c r="G18" s="98"/>
      <c r="H18" s="51" t="s">
        <v>90</v>
      </c>
      <c r="I18" s="46" t="s">
        <v>55</v>
      </c>
      <c r="J18" s="45">
        <v>100000</v>
      </c>
      <c r="K18" s="45">
        <v>0</v>
      </c>
      <c r="L18" s="45"/>
      <c r="M18" s="45"/>
      <c r="N18" s="45">
        <f t="shared" si="0"/>
        <v>100000</v>
      </c>
      <c r="O18" s="115" t="s">
        <v>91</v>
      </c>
      <c r="P18" s="47" t="s">
        <v>92</v>
      </c>
      <c r="Q18" s="117" t="s">
        <v>58</v>
      </c>
      <c r="R18" s="48">
        <v>1200</v>
      </c>
      <c r="S18" s="49">
        <f>$R18*200*0.1</f>
        <v>24000</v>
      </c>
      <c r="T18" s="49">
        <f>$R18*200*0.4</f>
        <v>96000</v>
      </c>
      <c r="U18" s="49">
        <f>$R18*200*0.5</f>
        <v>120000</v>
      </c>
      <c r="V18" s="49">
        <f t="shared" si="1"/>
        <v>240000</v>
      </c>
      <c r="W18" s="106">
        <f>V18+V19</f>
        <v>440000</v>
      </c>
      <c r="X18" s="109"/>
    </row>
    <row r="19" spans="1:24" s="50" customFormat="1" ht="57" customHeight="1">
      <c r="A19" s="94"/>
      <c r="B19" s="101"/>
      <c r="C19" s="43" t="s">
        <v>51</v>
      </c>
      <c r="D19" s="44" t="s">
        <v>128</v>
      </c>
      <c r="E19" s="112"/>
      <c r="F19" s="114"/>
      <c r="G19" s="112"/>
      <c r="H19" s="51" t="s">
        <v>93</v>
      </c>
      <c r="I19" s="46"/>
      <c r="J19" s="45">
        <v>100000</v>
      </c>
      <c r="K19" s="45">
        <v>0</v>
      </c>
      <c r="L19" s="45"/>
      <c r="M19" s="45"/>
      <c r="N19" s="45">
        <f t="shared" si="0"/>
        <v>100000</v>
      </c>
      <c r="O19" s="116"/>
      <c r="P19" s="47" t="s">
        <v>94</v>
      </c>
      <c r="Q19" s="118"/>
      <c r="R19" s="48">
        <v>1000</v>
      </c>
      <c r="S19" s="49">
        <f>$R19*200*0.1</f>
        <v>20000</v>
      </c>
      <c r="T19" s="49">
        <f>$R19*200*0.4</f>
        <v>80000</v>
      </c>
      <c r="U19" s="49">
        <f>$R19*200*0.5</f>
        <v>100000</v>
      </c>
      <c r="V19" s="49">
        <f t="shared" si="1"/>
        <v>200000</v>
      </c>
      <c r="W19" s="108"/>
      <c r="X19" s="111"/>
    </row>
    <row r="20" spans="1:24" ht="57" customHeight="1">
      <c r="A20" s="52"/>
      <c r="B20" s="52"/>
      <c r="C20" s="53" t="s">
        <v>51</v>
      </c>
      <c r="D20" s="15" t="s">
        <v>50</v>
      </c>
      <c r="E20" s="52"/>
      <c r="F20" s="52"/>
      <c r="G20" s="52"/>
      <c r="H20" s="52"/>
      <c r="I20" s="52"/>
      <c r="J20" s="54">
        <f>SUM(J5:J19)</f>
        <v>2756000</v>
      </c>
      <c r="K20" s="54">
        <f>SUM(K5:K19)</f>
        <v>1500000</v>
      </c>
      <c r="L20" s="54">
        <f>SUM(L5:L19)</f>
        <v>0</v>
      </c>
      <c r="M20" s="54">
        <f>SUM(M5:M19)</f>
        <v>0</v>
      </c>
      <c r="N20" s="54">
        <f>SUM(N5:N19)</f>
        <v>4256000</v>
      </c>
      <c r="O20" s="55"/>
      <c r="P20" s="55"/>
      <c r="Q20" s="56"/>
      <c r="R20" s="57">
        <f t="shared" ref="R20:W20" si="2">SUM(R5:R19)</f>
        <v>29100</v>
      </c>
      <c r="S20" s="57">
        <f t="shared" si="2"/>
        <v>514000</v>
      </c>
      <c r="T20" s="57">
        <f t="shared" si="2"/>
        <v>2806000</v>
      </c>
      <c r="U20" s="57">
        <f t="shared" si="2"/>
        <v>1820000</v>
      </c>
      <c r="V20" s="57">
        <f t="shared" si="2"/>
        <v>5140000</v>
      </c>
      <c r="W20" s="57">
        <f t="shared" si="2"/>
        <v>5140000</v>
      </c>
      <c r="X20" s="58"/>
    </row>
    <row r="21" spans="1:24" ht="57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8"/>
      <c r="P21" s="58"/>
      <c r="Q21" s="59"/>
      <c r="R21" s="60"/>
      <c r="S21" s="58"/>
      <c r="T21" s="58"/>
      <c r="U21" s="58"/>
      <c r="V21" s="58"/>
      <c r="W21" s="60"/>
      <c r="X21" s="58"/>
    </row>
    <row r="22" spans="1:24">
      <c r="A22" s="61" t="s">
        <v>95</v>
      </c>
      <c r="B22" s="61" t="s">
        <v>95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24">
      <c r="A23" s="61">
        <v>1</v>
      </c>
      <c r="B23" s="61">
        <v>1</v>
      </c>
      <c r="C23" s="61"/>
      <c r="D23" s="61" t="s">
        <v>96</v>
      </c>
      <c r="E23" s="61"/>
      <c r="F23" s="61"/>
      <c r="G23" s="61"/>
      <c r="H23" s="61"/>
      <c r="I23" s="61"/>
      <c r="J23" s="61"/>
      <c r="K23" s="61"/>
      <c r="L23" s="61"/>
      <c r="M23" s="61"/>
    </row>
    <row r="24" spans="1:24">
      <c r="A24" s="61">
        <v>2</v>
      </c>
      <c r="B24" s="61">
        <v>2</v>
      </c>
      <c r="C24" s="61"/>
      <c r="D24" s="61" t="s">
        <v>97</v>
      </c>
      <c r="E24" s="61"/>
      <c r="F24" s="61"/>
      <c r="G24" s="61"/>
      <c r="H24" s="61"/>
      <c r="I24" s="61"/>
      <c r="J24" s="61"/>
      <c r="K24" s="61"/>
      <c r="L24" s="61"/>
      <c r="M24" s="61"/>
    </row>
  </sheetData>
  <mergeCells count="60">
    <mergeCell ref="B1:W1"/>
    <mergeCell ref="B2:B4"/>
    <mergeCell ref="C2:C4"/>
    <mergeCell ref="D2:D4"/>
    <mergeCell ref="E2:E4"/>
    <mergeCell ref="F2:F4"/>
    <mergeCell ref="G2:G4"/>
    <mergeCell ref="H2:H4"/>
    <mergeCell ref="J2:N3"/>
    <mergeCell ref="O2:W2"/>
    <mergeCell ref="X2:X4"/>
    <mergeCell ref="I3:I4"/>
    <mergeCell ref="O3:O4"/>
    <mergeCell ref="P3:P4"/>
    <mergeCell ref="Q3:Q4"/>
    <mergeCell ref="R3:R4"/>
    <mergeCell ref="S3:W3"/>
    <mergeCell ref="Q5:Q8"/>
    <mergeCell ref="W5:W8"/>
    <mergeCell ref="X5:X8"/>
    <mergeCell ref="B10:B14"/>
    <mergeCell ref="E10:E11"/>
    <mergeCell ref="F10:F11"/>
    <mergeCell ref="G10:G11"/>
    <mergeCell ref="O10:O11"/>
    <mergeCell ref="Q10:Q11"/>
    <mergeCell ref="W10:W11"/>
    <mergeCell ref="B5:B9"/>
    <mergeCell ref="E5:E8"/>
    <mergeCell ref="F5:F8"/>
    <mergeCell ref="G5:G8"/>
    <mergeCell ref="O5:O8"/>
    <mergeCell ref="X10:X11"/>
    <mergeCell ref="E12:E13"/>
    <mergeCell ref="F12:F13"/>
    <mergeCell ref="G12:G13"/>
    <mergeCell ref="O12:O13"/>
    <mergeCell ref="Q12:Q13"/>
    <mergeCell ref="W12:W13"/>
    <mergeCell ref="X12:X13"/>
    <mergeCell ref="W15:W17"/>
    <mergeCell ref="X15:X17"/>
    <mergeCell ref="E18:E19"/>
    <mergeCell ref="F18:F19"/>
    <mergeCell ref="G18:G19"/>
    <mergeCell ref="O18:O19"/>
    <mergeCell ref="Q18:Q19"/>
    <mergeCell ref="W18:W19"/>
    <mergeCell ref="X18:X19"/>
    <mergeCell ref="Q15:Q17"/>
    <mergeCell ref="E15:E17"/>
    <mergeCell ref="F15:F17"/>
    <mergeCell ref="G15:G17"/>
    <mergeCell ref="O15:O17"/>
    <mergeCell ref="A2:A4"/>
    <mergeCell ref="A5:A9"/>
    <mergeCell ref="A10:A14"/>
    <mergeCell ref="A15:A19"/>
    <mergeCell ref="C5:C9"/>
    <mergeCell ref="B15:B19"/>
  </mergeCells>
  <phoneticPr fontId="3" type="noConversion"/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行程 (1110607上午) </vt:lpstr>
      <vt:lpstr>行程 (1100421)</vt:lpstr>
      <vt:lpstr>行程 (1100422)</vt:lpstr>
      <vt:lpstr>諮詢場次分類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張桂汀</dc:creator>
  <cp:lastModifiedBy>涂俊宏</cp:lastModifiedBy>
  <cp:lastPrinted>2022-04-19T02:03:44Z</cp:lastPrinted>
  <dcterms:created xsi:type="dcterms:W3CDTF">2021-09-06T23:41:35Z</dcterms:created>
  <dcterms:modified xsi:type="dcterms:W3CDTF">2022-05-29T11:09:32Z</dcterms:modified>
</cp:coreProperties>
</file>