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499" activeTab="1"/>
  </bookViews>
  <sheets>
    <sheet name="數量計算" sheetId="1" r:id="rId1"/>
    <sheet name="丙表 " sheetId="2" r:id="rId2"/>
    <sheet name="土方 (1)" sheetId="3" r:id="rId3"/>
  </sheets>
  <externalReferences>
    <externalReference r:id="rId6"/>
    <externalReference r:id="rId7"/>
    <externalReference r:id="rId8"/>
  </externalReferences>
  <definedNames>
    <definedName name="\a" localSheetId="2">'[3]數量計算表(乙)'!#REF!</definedName>
    <definedName name="\a" localSheetId="1">'[2]數量計算表(乙)'!#REF!</definedName>
    <definedName name="\a">'[1]數量計算表(乙)'!#REF!</definedName>
    <definedName name="\b">'[1]數量計算表(乙)'!#REF!</definedName>
    <definedName name="\c">'[1]數量計算表(乙)'!#REF!</definedName>
    <definedName name="\i">#REF!</definedName>
    <definedName name="\p">#REF!</definedName>
    <definedName name="_Regression_Int" hidden="1">1</definedName>
    <definedName name="AAA">'[3]數量計算表(乙)'!#REF!</definedName>
    <definedName name="FM">#REF!</definedName>
    <definedName name="H1_">#REF!</definedName>
    <definedName name="H2_">#REF!</definedName>
    <definedName name="H3_">#REF!</definedName>
    <definedName name="OP">#REF!</definedName>
    <definedName name="PH">#REF!</definedName>
    <definedName name="_xlnm.Print_Area" localSheetId="0">'數量計算'!$A$1:$F$96</definedName>
    <definedName name="Print_Area_MI">#REF!</definedName>
    <definedName name="RE">#REF!</definedName>
    <definedName name="SUB_1">#REF!</definedName>
    <definedName name="SUB_2">#REF!</definedName>
    <definedName name="SUB_3">#REF!</definedName>
    <definedName name="SUB_4">#REF!</definedName>
    <definedName name="基本單價分析">'[2]數量計算表(乙)'!#REF!</definedName>
  </definedNames>
  <calcPr fullCalcOnLoad="1"/>
</workbook>
</file>

<file path=xl/sharedStrings.xml><?xml version="1.0" encoding="utf-8"?>
<sst xmlns="http://schemas.openxmlformats.org/spreadsheetml/2006/main" count="449" uniqueCount="351">
  <si>
    <t>六、塊石購買費：拋塊石用</t>
  </si>
  <si>
    <t>拋塊(角)石</t>
  </si>
  <si>
    <t>M3</t>
  </si>
  <si>
    <t>噴植草種</t>
  </si>
  <si>
    <t>株</t>
  </si>
  <si>
    <t>臨時擋土設施</t>
  </si>
  <si>
    <t>m</t>
  </si>
  <si>
    <t>原有混凝土打除</t>
  </si>
  <si>
    <t>M3</t>
  </si>
  <si>
    <t>甲種模型損耗</t>
  </si>
  <si>
    <t>鋼筋及加工組立</t>
  </si>
  <si>
    <t>噸</t>
  </si>
  <si>
    <t>處</t>
  </si>
  <si>
    <t>樁</t>
  </si>
  <si>
    <t>號</t>
  </si>
  <si>
    <t>距</t>
  </si>
  <si>
    <t>挖方</t>
  </si>
  <si>
    <t>填方</t>
  </si>
  <si>
    <t>挖填方</t>
  </si>
  <si>
    <t>離</t>
  </si>
  <si>
    <t>－</t>
  </si>
  <si>
    <t>+</t>
  </si>
  <si>
    <r>
      <t>本頁共計</t>
    </r>
    <r>
      <rPr>
        <sz val="12"/>
        <rFont val="Times New Roman"/>
        <family val="1"/>
      </rPr>
      <t>:</t>
    </r>
  </si>
  <si>
    <r>
      <t>連前共計</t>
    </r>
    <r>
      <rPr>
        <sz val="12"/>
        <rFont val="Times New Roman"/>
        <family val="1"/>
      </rPr>
      <t>:</t>
    </r>
  </si>
  <si>
    <t>經濟部水利署第十河川局</t>
  </si>
  <si>
    <r>
      <t>土</t>
    </r>
    <r>
      <rPr>
        <sz val="18"/>
        <rFont val="Times New Roman"/>
        <family val="1"/>
      </rPr>
      <t xml:space="preserve"> </t>
    </r>
    <r>
      <rPr>
        <sz val="18"/>
        <rFont val="標楷體"/>
        <family val="4"/>
      </rPr>
      <t>方</t>
    </r>
    <r>
      <rPr>
        <sz val="18"/>
        <rFont val="Times New Roman"/>
        <family val="1"/>
      </rPr>
      <t xml:space="preserve"> </t>
    </r>
    <r>
      <rPr>
        <sz val="18"/>
        <rFont val="標楷體"/>
        <family val="4"/>
      </rPr>
      <t>計</t>
    </r>
    <r>
      <rPr>
        <sz val="18"/>
        <rFont val="Times New Roman"/>
        <family val="1"/>
      </rPr>
      <t xml:space="preserve"> </t>
    </r>
    <r>
      <rPr>
        <sz val="18"/>
        <rFont val="標楷體"/>
        <family val="4"/>
      </rPr>
      <t>算</t>
    </r>
    <r>
      <rPr>
        <sz val="18"/>
        <rFont val="Times New Roman"/>
        <family val="1"/>
      </rPr>
      <t xml:space="preserve"> </t>
    </r>
    <r>
      <rPr>
        <sz val="18"/>
        <rFont val="標楷體"/>
        <family val="4"/>
      </rPr>
      <t>表</t>
    </r>
  </si>
  <si>
    <t>共 2 頁第 1 頁</t>
  </si>
  <si>
    <t xml:space="preserve">94年 12月  </t>
  </si>
  <si>
    <r>
      <t>m</t>
    </r>
    <r>
      <rPr>
        <vertAlign val="superscript"/>
        <sz val="14"/>
        <rFont val="Times New Roman"/>
        <family val="1"/>
      </rPr>
      <t>2</t>
    </r>
  </si>
  <si>
    <r>
      <t>平</t>
    </r>
    <r>
      <rPr>
        <sz val="12"/>
        <rFont val="Times New Roman"/>
        <family val="1"/>
      </rPr>
      <t xml:space="preserve"> </t>
    </r>
    <r>
      <rPr>
        <sz val="12"/>
        <rFont val="標楷體"/>
        <family val="4"/>
      </rPr>
      <t>均</t>
    </r>
  </si>
  <si>
    <r>
      <t>ｍ</t>
    </r>
    <r>
      <rPr>
        <vertAlign val="superscript"/>
        <sz val="14"/>
        <rFont val="Times New Roman"/>
        <family val="1"/>
      </rPr>
      <t>3</t>
    </r>
  </si>
  <si>
    <t>+</t>
  </si>
  <si>
    <r>
      <t>編</t>
    </r>
    <r>
      <rPr>
        <sz val="12"/>
        <rFont val="Times New Roman"/>
        <family val="1"/>
      </rPr>
      <t xml:space="preserve">    </t>
    </r>
    <r>
      <rPr>
        <sz val="12"/>
        <rFont val="標楷體"/>
        <family val="4"/>
      </rPr>
      <t>製</t>
    </r>
  </si>
  <si>
    <r>
      <t>校</t>
    </r>
    <r>
      <rPr>
        <sz val="12"/>
        <rFont val="Times New Roman"/>
        <family val="1"/>
      </rPr>
      <t xml:space="preserve">    </t>
    </r>
    <r>
      <rPr>
        <sz val="12"/>
        <rFont val="標楷體"/>
        <family val="4"/>
      </rPr>
      <t>核</t>
    </r>
  </si>
  <si>
    <t>地盤改良</t>
  </si>
  <si>
    <t>安全圍籬</t>
  </si>
  <si>
    <t>M</t>
  </si>
  <si>
    <t>二十一、防汛及緊急應變措施費</t>
  </si>
  <si>
    <t>工 程 數 量 計 算 表(丙)</t>
  </si>
  <si>
    <t xml:space="preserve">一、基本工資 ：  </t>
  </si>
  <si>
    <t xml:space="preserve">     1.普通工 700元／工，半技工 800元／工，技工 900元／工</t>
  </si>
  <si>
    <t xml:space="preserve">     3.卡車運費：一級路面 6.66元／ton─km </t>
  </si>
  <si>
    <t xml:space="preserve">                 二級路面 7.88元／ton─km</t>
  </si>
  <si>
    <t xml:space="preserve">                 三級路面 9.67元／ton─km</t>
  </si>
  <si>
    <t>編    製                                   審    核</t>
  </si>
  <si>
    <t>經濟部水利署第十河川局</t>
  </si>
  <si>
    <t xml:space="preserve">     2.機械使用費率 : 推土機 900元／hr  (d7 級)，挖土機(0.7m3)580</t>
  </si>
  <si>
    <t xml:space="preserve">                     元／hr，傾卸車載重6t (5m3)1,002元／hr</t>
  </si>
  <si>
    <t>二、純挖方    f=0.83 ,  K=0.75,  R=0.85</t>
  </si>
  <si>
    <t xml:space="preserve">          (1)使用挖土機作業 Wmax=5÷3.9×45×f×K×R=30.53m3/hr </t>
  </si>
  <si>
    <t xml:space="preserve">            以0.7m3挖土機工作挖方單價580元／hr÷30.53／hr=19.00元／m3</t>
  </si>
  <si>
    <t xml:space="preserve">          (2)油料機械等其它損耗費6.00元／m3</t>
  </si>
  <si>
    <t xml:space="preserve">           合計：(1)+(2)=25元／m3</t>
  </si>
  <si>
    <t>三、回填方</t>
  </si>
  <si>
    <t xml:space="preserve">   (1)挖方單價全,二之(1)  19.00元／m3</t>
  </si>
  <si>
    <t xml:space="preserve">   (2)油料機械等其它損耗費6.00元／m3</t>
  </si>
  <si>
    <t xml:space="preserve">   (3)區內小搬運及配合作業：3.00元／m3</t>
  </si>
  <si>
    <t xml:space="preserve">           合計：19+6+3=28.元／m3</t>
  </si>
  <si>
    <t>四、挖填方</t>
  </si>
  <si>
    <t xml:space="preserve">           合計：19+6+3=28元／m3</t>
  </si>
  <si>
    <t>五、塊(卵)石購買費：石籠用</t>
  </si>
  <si>
    <t xml:space="preserve">     (2)卡車運費：二級路3KM ，一級路 5KM</t>
  </si>
  <si>
    <r>
      <t xml:space="preserve">         (1)在北部地區砂石廠購買400元／m</t>
    </r>
    <r>
      <rPr>
        <vertAlign val="superscript"/>
        <sz val="12"/>
        <rFont val="標楷體"/>
        <family val="4"/>
      </rPr>
      <t>3</t>
    </r>
  </si>
  <si>
    <r>
      <t xml:space="preserve">         (2)卡車運費：同洗砂單價 80元／m</t>
    </r>
    <r>
      <rPr>
        <vertAlign val="superscript"/>
        <sz val="12"/>
        <rFont val="標楷體"/>
        <family val="4"/>
      </rPr>
      <t>3</t>
    </r>
  </si>
  <si>
    <t xml:space="preserve">           (2)完工後，挖土機及推土機各一台工作天計2天，</t>
  </si>
  <si>
    <r>
      <t xml:space="preserve">                            </t>
    </r>
    <r>
      <rPr>
        <sz val="12"/>
        <color indexed="8"/>
        <rFont val="標楷體"/>
        <family val="4"/>
      </rPr>
      <t>則</t>
    </r>
    <r>
      <rPr>
        <sz val="12"/>
        <color indexed="8"/>
        <rFont val="Times New Roman"/>
        <family val="1"/>
      </rPr>
      <t>(580+900)</t>
    </r>
    <r>
      <rPr>
        <sz val="12"/>
        <color indexed="8"/>
        <rFont val="標楷體"/>
        <family val="4"/>
      </rPr>
      <t>×</t>
    </r>
    <r>
      <rPr>
        <sz val="12"/>
        <color indexed="8"/>
        <rFont val="Times New Roman"/>
        <family val="1"/>
      </rPr>
      <t>8hr</t>
    </r>
    <r>
      <rPr>
        <sz val="12"/>
        <color indexed="8"/>
        <rFont val="標楷體"/>
        <family val="4"/>
      </rPr>
      <t>×</t>
    </r>
    <r>
      <rPr>
        <sz val="12"/>
        <color indexed="8"/>
        <rFont val="Times New Roman"/>
        <family val="1"/>
      </rPr>
      <t>1</t>
    </r>
    <r>
      <rPr>
        <sz val="12"/>
        <color indexed="8"/>
        <rFont val="標楷體"/>
        <family val="4"/>
      </rPr>
      <t>×</t>
    </r>
    <r>
      <rPr>
        <sz val="12"/>
        <color indexed="8"/>
        <rFont val="Times New Roman"/>
        <family val="1"/>
      </rPr>
      <t>2</t>
    </r>
    <r>
      <rPr>
        <sz val="12"/>
        <color indexed="8"/>
        <rFont val="標楷體"/>
        <family val="4"/>
      </rPr>
      <t>＝</t>
    </r>
    <r>
      <rPr>
        <sz val="12"/>
        <color indexed="8"/>
        <rFont val="Times New Roman"/>
        <family val="1"/>
      </rPr>
      <t>23,680</t>
    </r>
    <r>
      <rPr>
        <sz val="12"/>
        <color indexed="8"/>
        <rFont val="標楷體"/>
        <family val="4"/>
      </rPr>
      <t>元</t>
    </r>
  </si>
  <si>
    <t>十五、聯外道路修補費：(聯外道路之維護及損壞之修整)</t>
  </si>
  <si>
    <t xml:space="preserve">      本工程考量河段週邊道路動線，施工期間出入工地之主要聯外</t>
  </si>
  <si>
    <t xml:space="preserve">        1m</t>
  </si>
  <si>
    <t xml:space="preserve">     及附近道路破損修補，以250m2計，平均填碎石級配10cm，AC修補舖設5cm。</t>
  </si>
  <si>
    <t xml:space="preserve">                  則250×0.1×480+250×155≒50,000元/全</t>
  </si>
  <si>
    <t>編    製                                   校    核</t>
  </si>
  <si>
    <r>
      <t xml:space="preserve">        (1)購買費：在北部地區購買250元／m</t>
    </r>
    <r>
      <rPr>
        <vertAlign val="superscript"/>
        <sz val="12"/>
        <rFont val="標楷體"/>
        <family val="4"/>
      </rPr>
      <t>3</t>
    </r>
  </si>
  <si>
    <r>
      <t xml:space="preserve">            合計(1)+(2)=650+80≒730元／m</t>
    </r>
    <r>
      <rPr>
        <vertAlign val="superscript"/>
        <sz val="12"/>
        <rFont val="標楷體"/>
        <family val="4"/>
      </rPr>
      <t>3</t>
    </r>
  </si>
  <si>
    <r>
      <t xml:space="preserve">         合計：(1)┼(2)＝400+80≒480元／m</t>
    </r>
    <r>
      <rPr>
        <vertAlign val="superscript"/>
        <sz val="12"/>
        <rFont val="標楷體"/>
        <family val="4"/>
      </rPr>
      <t>3</t>
    </r>
  </si>
  <si>
    <r>
      <t xml:space="preserve">           </t>
    </r>
    <r>
      <rPr>
        <sz val="12"/>
        <color indexed="8"/>
        <rFont val="標楷體"/>
        <family val="4"/>
      </rPr>
      <t>，舖混合料厚</t>
    </r>
    <r>
      <rPr>
        <sz val="12"/>
        <color indexed="8"/>
        <rFont val="Times New Roman"/>
        <family val="1"/>
      </rPr>
      <t>0.25m</t>
    </r>
    <r>
      <rPr>
        <sz val="12"/>
        <color indexed="8"/>
        <rFont val="標楷體"/>
        <family val="4"/>
      </rPr>
      <t>及混凝土鋪面</t>
    </r>
    <r>
      <rPr>
        <sz val="12"/>
        <color indexed="8"/>
        <rFont val="Times New Roman"/>
        <family val="1"/>
      </rPr>
      <t>10cm</t>
    </r>
    <r>
      <rPr>
        <sz val="12"/>
        <color indexed="8"/>
        <rFont val="標楷體"/>
        <family val="4"/>
      </rPr>
      <t>厚，以</t>
    </r>
    <r>
      <rPr>
        <sz val="12"/>
        <color indexed="8"/>
        <rFont val="Times New Roman"/>
        <family val="1"/>
      </rPr>
      <t>250</t>
    </r>
    <r>
      <rPr>
        <sz val="12"/>
        <color indexed="8"/>
        <rFont val="標楷體"/>
        <family val="4"/>
      </rPr>
      <t>元</t>
    </r>
    <r>
      <rPr>
        <sz val="12"/>
        <color indexed="8"/>
        <rFont val="Times New Roman"/>
        <family val="1"/>
      </rPr>
      <t>/m2</t>
    </r>
    <r>
      <rPr>
        <sz val="12"/>
        <color indexed="8"/>
        <rFont val="標楷體"/>
        <family val="4"/>
      </rPr>
      <t>計，</t>
    </r>
  </si>
  <si>
    <r>
      <t xml:space="preserve">              則合計：250+320=約570元／m</t>
    </r>
    <r>
      <rPr>
        <vertAlign val="superscript"/>
        <sz val="12"/>
        <rFont val="標楷體"/>
        <family val="4"/>
      </rPr>
      <t>3</t>
    </r>
  </si>
  <si>
    <r>
      <t>(30km</t>
    </r>
    <r>
      <rPr>
        <sz val="12"/>
        <rFont val="Times New Roman"/>
        <family val="1"/>
      </rPr>
      <t>×</t>
    </r>
    <r>
      <rPr>
        <sz val="12"/>
        <rFont val="標楷體"/>
        <family val="4"/>
      </rPr>
      <t>6.66元／km-T+5km</t>
    </r>
    <r>
      <rPr>
        <sz val="12"/>
        <rFont val="Times New Roman"/>
        <family val="1"/>
      </rPr>
      <t>×</t>
    </r>
    <r>
      <rPr>
        <sz val="12"/>
        <rFont val="標楷體"/>
        <family val="4"/>
      </rPr>
      <t>9.67元／km-T)</t>
    </r>
    <r>
      <rPr>
        <sz val="12"/>
        <rFont val="Times New Roman"/>
        <family val="1"/>
      </rPr>
      <t>×</t>
    </r>
    <r>
      <rPr>
        <sz val="12"/>
        <rFont val="標楷體"/>
        <family val="4"/>
      </rPr>
      <t>1.6T／m</t>
    </r>
    <r>
      <rPr>
        <vertAlign val="superscript"/>
        <sz val="12"/>
        <rFont val="標楷體"/>
        <family val="4"/>
      </rPr>
      <t>3</t>
    </r>
    <r>
      <rPr>
        <sz val="12"/>
        <rFont val="Times New Roman"/>
        <family val="1"/>
      </rPr>
      <t>×</t>
    </r>
    <r>
      <rPr>
        <sz val="12"/>
        <rFont val="標楷體"/>
        <family val="4"/>
      </rPr>
      <t>0.8≒320元／m</t>
    </r>
    <r>
      <rPr>
        <vertAlign val="superscript"/>
        <sz val="12"/>
        <rFont val="標楷體"/>
        <family val="4"/>
      </rPr>
      <t>3</t>
    </r>
  </si>
  <si>
    <t xml:space="preserve">            該項目之工作範圍包括：施工道路之維護及損壞之修整。</t>
  </si>
  <si>
    <r>
      <t xml:space="preserve">  (1)</t>
    </r>
    <r>
      <rPr>
        <sz val="12"/>
        <color indexed="8"/>
        <rFont val="標楷體"/>
        <family val="4"/>
      </rPr>
      <t>本工程依施工經驗並考量河段週邊既有道路交通動線，</t>
    </r>
    <r>
      <rPr>
        <sz val="12"/>
        <color indexed="8"/>
        <rFont val="Times New Roman"/>
        <family val="1"/>
      </rPr>
      <t xml:space="preserve"> </t>
    </r>
    <r>
      <rPr>
        <sz val="12"/>
        <color indexed="8"/>
        <rFont val="標楷體"/>
        <family val="4"/>
      </rPr>
      <t>配合</t>
    </r>
  </si>
  <si>
    <r>
      <t xml:space="preserve">     </t>
    </r>
    <r>
      <rPr>
        <sz val="12"/>
        <color indexed="8"/>
        <rFont val="標楷體"/>
        <family val="4"/>
      </rPr>
      <t>低灘運輸路</t>
    </r>
    <r>
      <rPr>
        <sz val="12"/>
        <color indexed="8"/>
        <rFont val="Times New Roman"/>
        <family val="1"/>
      </rPr>
      <t>),</t>
    </r>
    <r>
      <rPr>
        <sz val="12"/>
        <color indexed="8"/>
        <rFont val="標楷體"/>
        <family val="4"/>
      </rPr>
      <t>寬</t>
    </r>
    <r>
      <rPr>
        <sz val="12"/>
        <color indexed="8"/>
        <rFont val="Times New Roman"/>
        <family val="1"/>
      </rPr>
      <t>4m,</t>
    </r>
    <r>
      <rPr>
        <sz val="12"/>
        <color indexed="8"/>
        <rFont val="標楷體"/>
        <family val="4"/>
      </rPr>
      <t>厚</t>
    </r>
    <r>
      <rPr>
        <sz val="12"/>
        <color indexed="8"/>
        <rFont val="Times New Roman"/>
        <family val="1"/>
      </rPr>
      <t>0.25,</t>
    </r>
    <r>
      <rPr>
        <sz val="12"/>
        <color indexed="8"/>
        <rFont val="標楷體"/>
        <family val="4"/>
      </rPr>
      <t>舖混合料以</t>
    </r>
    <r>
      <rPr>
        <sz val="12"/>
        <color indexed="8"/>
        <rFont val="Times New Roman"/>
        <family val="1"/>
      </rPr>
      <t>250</t>
    </r>
    <r>
      <rPr>
        <sz val="12"/>
        <color indexed="8"/>
        <rFont val="標楷體"/>
        <family val="4"/>
      </rPr>
      <t>元</t>
    </r>
    <r>
      <rPr>
        <sz val="12"/>
        <color indexed="8"/>
        <rFont val="Times New Roman"/>
        <family val="1"/>
      </rPr>
      <t>/m3</t>
    </r>
    <r>
      <rPr>
        <sz val="12"/>
        <color indexed="8"/>
        <rFont val="標楷體"/>
        <family val="4"/>
      </rPr>
      <t>計，該項目之工作範圍包括：道路</t>
    </r>
  </si>
  <si>
    <r>
      <t xml:space="preserve">  (2)</t>
    </r>
    <r>
      <rPr>
        <sz val="12"/>
        <color indexed="8"/>
        <rFont val="標楷體"/>
        <family val="4"/>
      </rPr>
      <t>該臨時道路於施工期間考慮部分河段地層軟弱及需通過原有排水路出口等情況，</t>
    </r>
  </si>
  <si>
    <r>
      <t xml:space="preserve">    </t>
    </r>
    <r>
      <rPr>
        <sz val="12"/>
        <color indexed="8"/>
        <rFont val="標楷體"/>
        <family val="4"/>
      </rPr>
      <t>可由廠商配合實際運用，鋼板租金每月以</t>
    </r>
    <r>
      <rPr>
        <sz val="12"/>
        <color indexed="8"/>
        <rFont val="Times New Roman"/>
        <family val="1"/>
      </rPr>
      <t>150</t>
    </r>
    <r>
      <rPr>
        <sz val="12"/>
        <color indexed="8"/>
        <rFont val="標楷體"/>
        <family val="4"/>
      </rPr>
      <t>元</t>
    </r>
    <r>
      <rPr>
        <sz val="12"/>
        <color indexed="8"/>
        <rFont val="Times New Roman"/>
        <family val="1"/>
      </rPr>
      <t>/m2</t>
    </r>
    <r>
      <rPr>
        <sz val="12"/>
        <color indexed="8"/>
        <rFont val="標楷體"/>
        <family val="4"/>
      </rPr>
      <t>使用期約</t>
    </r>
    <r>
      <rPr>
        <sz val="12"/>
        <color indexed="8"/>
        <rFont val="Times New Roman"/>
        <family val="1"/>
      </rPr>
      <t>60</t>
    </r>
    <r>
      <rPr>
        <sz val="12"/>
        <color indexed="8"/>
        <rFont val="標楷體"/>
        <family val="4"/>
      </rPr>
      <t>天，</t>
    </r>
  </si>
  <si>
    <r>
      <t xml:space="preserve">  (3)</t>
    </r>
    <r>
      <rPr>
        <sz val="12"/>
        <color indexed="8"/>
        <rFont val="標楷體"/>
        <family val="4"/>
      </rPr>
      <t>工區臨時道路出入口連接用地範圍外既有道路，長約</t>
    </r>
    <r>
      <rPr>
        <sz val="12"/>
        <color indexed="8"/>
        <rFont val="Times New Roman"/>
        <family val="1"/>
      </rPr>
      <t>20m</t>
    </r>
    <r>
      <rPr>
        <sz val="12"/>
        <color indexed="8"/>
        <rFont val="標楷體"/>
        <family val="4"/>
      </rPr>
      <t>寬約</t>
    </r>
    <r>
      <rPr>
        <sz val="12"/>
        <color indexed="8"/>
        <rFont val="Times New Roman"/>
        <family val="1"/>
      </rPr>
      <t>10m</t>
    </r>
  </si>
  <si>
    <r>
      <t xml:space="preserve">     </t>
    </r>
    <r>
      <rPr>
        <sz val="12"/>
        <color indexed="8"/>
        <rFont val="標楷體"/>
        <family val="4"/>
      </rPr>
      <t>則</t>
    </r>
    <r>
      <rPr>
        <sz val="12"/>
        <color indexed="8"/>
        <rFont val="Times New Roman"/>
        <family val="1"/>
      </rPr>
      <t>250</t>
    </r>
    <r>
      <rPr>
        <sz val="12"/>
        <color indexed="8"/>
        <rFont val="標楷體"/>
        <family val="4"/>
      </rPr>
      <t>元／</t>
    </r>
    <r>
      <rPr>
        <sz val="12"/>
        <color indexed="8"/>
        <rFont val="Times New Roman"/>
        <family val="1"/>
      </rPr>
      <t>m3(</t>
    </r>
    <r>
      <rPr>
        <sz val="12"/>
        <color indexed="8"/>
        <rFont val="標楷體"/>
        <family val="4"/>
      </rPr>
      <t>含輾壓</t>
    </r>
    <r>
      <rPr>
        <sz val="12"/>
        <color indexed="8"/>
        <rFont val="Times New Roman"/>
        <family val="1"/>
      </rPr>
      <t>)×20×10</t>
    </r>
    <r>
      <rPr>
        <sz val="12"/>
        <color indexed="8"/>
        <rFont val="標楷體"/>
        <family val="4"/>
      </rPr>
      <t>＝</t>
    </r>
    <r>
      <rPr>
        <sz val="12"/>
        <color indexed="8"/>
        <rFont val="Times New Roman"/>
        <family val="1"/>
      </rPr>
      <t>50,000</t>
    </r>
    <r>
      <rPr>
        <sz val="12"/>
        <color indexed="8"/>
        <rFont val="標楷體"/>
        <family val="4"/>
      </rPr>
      <t>元／全</t>
    </r>
  </si>
  <si>
    <r>
      <t xml:space="preserve">             </t>
    </r>
    <r>
      <rPr>
        <sz val="12"/>
        <color indexed="8"/>
        <rFont val="標楷體"/>
        <family val="4"/>
      </rPr>
      <t>本工程需怪手、吊車、破碎機及其他機具</t>
    </r>
    <r>
      <rPr>
        <sz val="12"/>
        <color indexed="8"/>
        <rFont val="Times New Roman"/>
        <family val="1"/>
      </rPr>
      <t>,</t>
    </r>
    <r>
      <rPr>
        <sz val="12"/>
        <color indexed="8"/>
        <rFont val="標楷體"/>
        <family val="4"/>
      </rPr>
      <t>共</t>
    </r>
    <r>
      <rPr>
        <sz val="12"/>
        <color indexed="8"/>
        <rFont val="Times New Roman"/>
        <family val="1"/>
      </rPr>
      <t>6</t>
    </r>
    <r>
      <rPr>
        <sz val="12"/>
        <color indexed="8"/>
        <rFont val="標楷體"/>
        <family val="4"/>
      </rPr>
      <t>台</t>
    </r>
  </si>
  <si>
    <r>
      <t xml:space="preserve">             </t>
    </r>
    <r>
      <rPr>
        <sz val="12"/>
        <color indexed="8"/>
        <rFont val="標楷體"/>
        <family val="4"/>
      </rPr>
      <t>搬運器材每台次</t>
    </r>
    <r>
      <rPr>
        <sz val="12"/>
        <color indexed="8"/>
        <rFont val="Times New Roman"/>
        <family val="1"/>
      </rPr>
      <t xml:space="preserve"> 5,000 </t>
    </r>
    <r>
      <rPr>
        <sz val="12"/>
        <color indexed="8"/>
        <rFont val="標楷體"/>
        <family val="4"/>
      </rPr>
      <t>元</t>
    </r>
    <r>
      <rPr>
        <sz val="12"/>
        <color indexed="8"/>
        <rFont val="Times New Roman"/>
        <family val="1"/>
      </rPr>
      <t>/</t>
    </r>
    <r>
      <rPr>
        <sz val="12"/>
        <color indexed="8"/>
        <rFont val="標楷體"/>
        <family val="4"/>
      </rPr>
      <t>次</t>
    </r>
    <r>
      <rPr>
        <sz val="12"/>
        <color indexed="8"/>
        <rFont val="Times New Roman"/>
        <family val="1"/>
      </rPr>
      <t>,</t>
    </r>
  </si>
  <si>
    <r>
      <t xml:space="preserve">             </t>
    </r>
    <r>
      <rPr>
        <sz val="12"/>
        <color indexed="8"/>
        <rFont val="標楷體"/>
        <family val="4"/>
      </rPr>
      <t>計</t>
    </r>
    <r>
      <rPr>
        <sz val="12"/>
        <color indexed="8"/>
        <rFont val="Times New Roman"/>
        <family val="1"/>
      </rPr>
      <t xml:space="preserve"> 5,000×6×2 = 60,000 </t>
    </r>
    <r>
      <rPr>
        <sz val="12"/>
        <color indexed="8"/>
        <rFont val="標楷體"/>
        <family val="4"/>
      </rPr>
      <t>元</t>
    </r>
    <r>
      <rPr>
        <sz val="12"/>
        <color indexed="8"/>
        <rFont val="Times New Roman"/>
        <family val="1"/>
      </rPr>
      <t>/</t>
    </r>
    <r>
      <rPr>
        <sz val="12"/>
        <color indexed="8"/>
        <rFont val="標楷體"/>
        <family val="4"/>
      </rPr>
      <t>全</t>
    </r>
  </si>
  <si>
    <t xml:space="preserve">      （1）.槽型鋁鈑及支撐材(含折舊)：400元／m(高2.4m)</t>
  </si>
  <si>
    <t xml:space="preserve">      （2）.焊接及安裝(含吊裝)：250元／m </t>
  </si>
  <si>
    <t xml:space="preserve">      （3）175㎏／cm2混凝土基座固定：150元／m</t>
  </si>
  <si>
    <t xml:space="preserve">      （4）.基座土方開挖(人工開挖)：60元／m</t>
  </si>
  <si>
    <t xml:space="preserve">      （5）.零星工料：40元／m</t>
  </si>
  <si>
    <t xml:space="preserve">      （6）.折除工資：100元／m </t>
  </si>
  <si>
    <t xml:space="preserve">        合計：＝1000元／m </t>
  </si>
  <si>
    <r>
      <t xml:space="preserve">    (1)在北部地區砂石廠購買650元／m</t>
    </r>
    <r>
      <rPr>
        <vertAlign val="superscript"/>
        <sz val="12"/>
        <rFont val="標楷體"/>
        <family val="4"/>
      </rPr>
      <t>3</t>
    </r>
  </si>
  <si>
    <r>
      <t xml:space="preserve">    (5km</t>
    </r>
    <r>
      <rPr>
        <sz val="12"/>
        <rFont val="Times New Roman"/>
        <family val="1"/>
      </rPr>
      <t>×</t>
    </r>
    <r>
      <rPr>
        <sz val="12"/>
        <rFont val="標楷體"/>
        <family val="4"/>
      </rPr>
      <t>6.66元／km-T+3km</t>
    </r>
    <r>
      <rPr>
        <sz val="12"/>
        <rFont val="Times New Roman"/>
        <family val="1"/>
      </rPr>
      <t>×</t>
    </r>
    <r>
      <rPr>
        <sz val="12"/>
        <rFont val="標楷體"/>
        <family val="4"/>
      </rPr>
      <t>9.67元／km-T)</t>
    </r>
    <r>
      <rPr>
        <sz val="12"/>
        <rFont val="Times New Roman"/>
        <family val="1"/>
      </rPr>
      <t>×</t>
    </r>
    <r>
      <rPr>
        <sz val="12"/>
        <rFont val="標楷體"/>
        <family val="4"/>
      </rPr>
      <t>1.6T／m</t>
    </r>
    <r>
      <rPr>
        <vertAlign val="superscript"/>
        <sz val="12"/>
        <rFont val="標楷體"/>
        <family val="4"/>
      </rPr>
      <t>3</t>
    </r>
    <r>
      <rPr>
        <sz val="12"/>
        <rFont val="Times New Roman"/>
        <family val="1"/>
      </rPr>
      <t>×</t>
    </r>
    <r>
      <rPr>
        <sz val="12"/>
        <rFont val="標楷體"/>
        <family val="4"/>
      </rPr>
      <t>0.8≒80元／m</t>
    </r>
    <r>
      <rPr>
        <vertAlign val="superscript"/>
        <sz val="12"/>
        <rFont val="標楷體"/>
        <family val="4"/>
      </rPr>
      <t>3</t>
    </r>
  </si>
  <si>
    <t>工程數量計算表(乙)</t>
  </si>
  <si>
    <t>工程項目</t>
  </si>
  <si>
    <t>單位</t>
  </si>
  <si>
    <t>數量</t>
  </si>
  <si>
    <t>備註</t>
  </si>
  <si>
    <t>210kg/cm2預拌混凝土</t>
  </si>
  <si>
    <t>校    核</t>
  </si>
  <si>
    <t>NO</t>
  </si>
  <si>
    <t>算式</t>
  </si>
  <si>
    <t>編    製</t>
  </si>
  <si>
    <t>經濟部水利署第十河川局</t>
  </si>
  <si>
    <t>NO</t>
  </si>
  <si>
    <t>算式</t>
  </si>
  <si>
    <t>m3</t>
  </si>
  <si>
    <t>純挖方</t>
  </si>
  <si>
    <t>m3</t>
  </si>
  <si>
    <t>回填方</t>
  </si>
  <si>
    <t>挖填方</t>
  </si>
  <si>
    <t>剩餘土石方</t>
  </si>
  <si>
    <t>4</t>
  </si>
  <si>
    <t>組</t>
  </si>
  <si>
    <t>編    製</t>
  </si>
  <si>
    <t>2</t>
  </si>
  <si>
    <t>5</t>
  </si>
  <si>
    <t>6</t>
  </si>
  <si>
    <t>M2</t>
  </si>
  <si>
    <t>支</t>
  </si>
  <si>
    <r>
      <t>挖填方</t>
    </r>
    <r>
      <rPr>
        <sz val="12"/>
        <rFont val="Times New Roman"/>
        <family val="1"/>
      </rPr>
      <t xml:space="preserve">                      =</t>
    </r>
  </si>
  <si>
    <t>計</t>
  </si>
  <si>
    <t>回填方</t>
  </si>
  <si>
    <t>挖硬岩:1*1*114=114M3。</t>
  </si>
  <si>
    <t>剩餘土石方=純挖方-純填方-回填方+挖岩方=</t>
  </si>
  <si>
    <t>混凝土砌石</t>
  </si>
  <si>
    <t>m</t>
  </si>
  <si>
    <t>m2</t>
  </si>
  <si>
    <t>共 2 頁第 2 頁</t>
  </si>
  <si>
    <t>11</t>
  </si>
  <si>
    <t>非粘性土壤輾壓夯實費</t>
  </si>
  <si>
    <t>工程名稱:基隆河北山堤防高速公路四號橋段復建工程</t>
  </si>
  <si>
    <t>工程名稱:基隆河北山堤防高速公路四號橋段復建工程</t>
  </si>
  <si>
    <t>施工地點：臺北縣汐止市</t>
  </si>
  <si>
    <t>七、洗砂：</t>
  </si>
  <si>
    <t xml:space="preserve">   (2)油料機械等其它損耗費6.00元／m3</t>
  </si>
  <si>
    <t>八、碎石級配料：</t>
  </si>
  <si>
    <t xml:space="preserve">         (1)原有擋水格板長約100公尺，需配合防洪牆施作逐步拆除供業主作為防汛備料使用，</t>
  </si>
  <si>
    <t xml:space="preserve">         拆除時因考量日後組裝實用性需予以編號，並採人工配合輕型機具進行拆除，每公尺</t>
  </si>
  <si>
    <t>九、原有擋水格板拆除費(含清運至存放地點)：</t>
  </si>
  <si>
    <t xml:space="preserve">   (2)卡車運費：二級路5KM ，一級路 30KM</t>
  </si>
  <si>
    <t xml:space="preserve">         (2)清運至業主指定地點存放，其吊卡車運費(含裝卸)：二級路5KM ，一級路 30KM</t>
  </si>
  <si>
    <t xml:space="preserve">     (1)工程用地內地上雜物、垃圾等廢棄物範圍長約100公尺</t>
  </si>
  <si>
    <r>
      <t xml:space="preserve">   </t>
    </r>
    <r>
      <rPr>
        <sz val="12"/>
        <color indexed="8"/>
        <rFont val="標楷體"/>
        <family val="4"/>
      </rPr>
      <t>施工材料、器具等存放及作業場地約</t>
    </r>
    <r>
      <rPr>
        <sz val="12"/>
        <color indexed="8"/>
        <rFont val="Times New Roman"/>
        <family val="1"/>
      </rPr>
      <t>80</t>
    </r>
    <r>
      <rPr>
        <sz val="12"/>
        <color indexed="8"/>
        <rFont val="標楷體"/>
        <family val="4"/>
      </rPr>
      <t>㎡，租用費以</t>
    </r>
    <r>
      <rPr>
        <sz val="12"/>
        <color indexed="8"/>
        <rFont val="Times New Roman"/>
        <family val="1"/>
      </rPr>
      <t>100</t>
    </r>
    <r>
      <rPr>
        <sz val="12"/>
        <color indexed="8"/>
        <rFont val="標楷體"/>
        <family val="4"/>
      </rPr>
      <t>元</t>
    </r>
    <r>
      <rPr>
        <sz val="12"/>
        <color indexed="8"/>
        <rFont val="Times New Roman"/>
        <family val="1"/>
      </rPr>
      <t>/</t>
    </r>
    <r>
      <rPr>
        <sz val="12"/>
        <color indexed="8"/>
        <rFont val="標楷體"/>
        <family val="4"/>
      </rPr>
      <t>㎡</t>
    </r>
    <r>
      <rPr>
        <sz val="12"/>
        <color indexed="8"/>
        <rFont val="Times New Roman"/>
        <family val="1"/>
      </rPr>
      <t>/</t>
    </r>
    <r>
      <rPr>
        <sz val="12"/>
        <color indexed="8"/>
        <rFont val="標楷體"/>
        <family val="4"/>
      </rPr>
      <t>月計</t>
    </r>
    <r>
      <rPr>
        <sz val="12"/>
        <color indexed="8"/>
        <rFont val="Times New Roman"/>
        <family val="1"/>
      </rPr>
      <t xml:space="preserve"> (</t>
    </r>
    <r>
      <rPr>
        <sz val="12"/>
        <color indexed="8"/>
        <rFont val="標楷體"/>
        <family val="4"/>
      </rPr>
      <t>工期</t>
    </r>
    <r>
      <rPr>
        <sz val="12"/>
        <color indexed="8"/>
        <rFont val="Times New Roman"/>
        <family val="1"/>
      </rPr>
      <t>90</t>
    </r>
    <r>
      <rPr>
        <sz val="12"/>
        <color indexed="8"/>
        <rFont val="標楷體"/>
        <family val="4"/>
      </rPr>
      <t>天，含租</t>
    </r>
  </si>
  <si>
    <t xml:space="preserve"> </t>
  </si>
  <si>
    <r>
      <t xml:space="preserve">     </t>
    </r>
    <r>
      <rPr>
        <sz val="12"/>
        <color indexed="8"/>
        <rFont val="標楷體"/>
        <family val="4"/>
      </rPr>
      <t>工程位置及車輛出入口</t>
    </r>
    <r>
      <rPr>
        <sz val="12"/>
        <color indexed="8"/>
        <rFont val="Times New Roman"/>
        <family val="1"/>
      </rPr>
      <t>(</t>
    </r>
    <r>
      <rPr>
        <sz val="12"/>
        <color indexed="8"/>
        <rFont val="標楷體"/>
        <family val="4"/>
      </rPr>
      <t>原則設</t>
    </r>
    <r>
      <rPr>
        <sz val="12"/>
        <color indexed="8"/>
        <rFont val="Times New Roman"/>
        <family val="1"/>
      </rPr>
      <t>1</t>
    </r>
    <r>
      <rPr>
        <sz val="12"/>
        <color indexed="8"/>
        <rFont val="標楷體"/>
        <family val="4"/>
      </rPr>
      <t>處</t>
    </r>
    <r>
      <rPr>
        <sz val="12"/>
        <color indexed="8"/>
        <rFont val="Times New Roman"/>
        <family val="1"/>
      </rPr>
      <t>)</t>
    </r>
    <r>
      <rPr>
        <sz val="12"/>
        <color indexed="8"/>
        <rFont val="標楷體"/>
        <family val="4"/>
      </rPr>
      <t>施設臨時道路，長約</t>
    </r>
    <r>
      <rPr>
        <sz val="12"/>
        <color indexed="8"/>
        <rFont val="Times New Roman"/>
        <family val="1"/>
      </rPr>
      <t>150m(</t>
    </r>
    <r>
      <rPr>
        <sz val="12"/>
        <color indexed="8"/>
        <rFont val="標楷體"/>
        <family val="4"/>
      </rPr>
      <t>含</t>
    </r>
  </si>
  <si>
    <r>
      <t xml:space="preserve">    </t>
    </r>
    <r>
      <rPr>
        <sz val="12"/>
        <color indexed="8"/>
        <rFont val="標楷體"/>
        <family val="4"/>
      </rPr>
      <t>須鋪設鋼板以利載運車輛通行，以</t>
    </r>
    <r>
      <rPr>
        <sz val="12"/>
        <color indexed="8"/>
        <rFont val="Times New Roman"/>
        <family val="1"/>
      </rPr>
      <t>2</t>
    </r>
    <r>
      <rPr>
        <sz val="12"/>
        <color indexed="8"/>
        <rFont val="標楷體"/>
        <family val="4"/>
      </rPr>
      <t>處估計每處長約</t>
    </r>
    <r>
      <rPr>
        <sz val="12"/>
        <color indexed="8"/>
        <rFont val="Times New Roman"/>
        <family val="1"/>
      </rPr>
      <t>10</t>
    </r>
    <r>
      <rPr>
        <sz val="12"/>
        <color indexed="8"/>
        <rFont val="標楷體"/>
        <family val="4"/>
      </rPr>
      <t>公尺寬</t>
    </r>
    <r>
      <rPr>
        <sz val="12"/>
        <color indexed="8"/>
        <rFont val="Times New Roman"/>
        <family val="1"/>
      </rPr>
      <t>4</t>
    </r>
    <r>
      <rPr>
        <sz val="12"/>
        <color indexed="8"/>
        <rFont val="標楷體"/>
        <family val="4"/>
      </rPr>
      <t>公尺，施工期間</t>
    </r>
  </si>
  <si>
    <t xml:space="preserve">           (1)施工期間路面養護，每天1工，工期90天，</t>
  </si>
  <si>
    <r>
      <t xml:space="preserve">                 則900元／工</t>
    </r>
    <r>
      <rPr>
        <sz val="12"/>
        <color indexed="8"/>
        <rFont val="Times New Roman"/>
        <family val="1"/>
      </rPr>
      <t>×</t>
    </r>
    <r>
      <rPr>
        <sz val="12"/>
        <color indexed="8"/>
        <rFont val="標楷體"/>
        <family val="4"/>
      </rPr>
      <t>1</t>
    </r>
    <r>
      <rPr>
        <sz val="12"/>
        <color indexed="8"/>
        <rFont val="Times New Roman"/>
        <family val="1"/>
      </rPr>
      <t>×</t>
    </r>
    <r>
      <rPr>
        <sz val="12"/>
        <color indexed="8"/>
        <rFont val="標楷體"/>
        <family val="4"/>
      </rPr>
      <t>90＝81,000元</t>
    </r>
  </si>
  <si>
    <r>
      <t xml:space="preserve">                                  </t>
    </r>
    <r>
      <rPr>
        <sz val="12"/>
        <color indexed="8"/>
        <rFont val="標楷體"/>
        <family val="4"/>
      </rPr>
      <t>合計</t>
    </r>
    <r>
      <rPr>
        <sz val="12"/>
        <color indexed="8"/>
        <rFont val="Times New Roman"/>
        <family val="1"/>
      </rPr>
      <t>(1)+(2)</t>
    </r>
    <r>
      <rPr>
        <sz val="12"/>
        <color indexed="8"/>
        <rFont val="標楷體"/>
        <family val="4"/>
      </rPr>
      <t>≒</t>
    </r>
    <r>
      <rPr>
        <sz val="12"/>
        <color indexed="8"/>
        <rFont val="Times New Roman"/>
        <family val="1"/>
      </rPr>
      <t>104,000</t>
    </r>
    <r>
      <rPr>
        <sz val="12"/>
        <color indexed="8"/>
        <rFont val="標楷體"/>
        <family val="4"/>
      </rPr>
      <t>元／全</t>
    </r>
  </si>
  <si>
    <t xml:space="preserve">    (1)臨時圍堤150M，含石籠、擋土牆、</t>
  </si>
  <si>
    <t xml:space="preserve">        4m</t>
  </si>
  <si>
    <t xml:space="preserve">   箱涵及涵管埋設，利用現場挖填方築造   0.5×(1+4)×1.5×150×100元＝56,250元</t>
  </si>
  <si>
    <t xml:space="preserve">    (2)抽水費機具及工資：租用5HP抽水機3台抽水，租金1500元／日，</t>
  </si>
  <si>
    <t xml:space="preserve">       30×2×1270≒76,000元</t>
  </si>
  <si>
    <t xml:space="preserve">        0+000~0+135段及需壓送灌注者計約30次,每單元1次,每次以2HR計</t>
  </si>
  <si>
    <t xml:space="preserve">十、雜物清理費：(含地上物拆除及清運) </t>
  </si>
  <si>
    <r>
      <t>十一、材料倉庫損耗費：</t>
    </r>
    <r>
      <rPr>
        <sz val="12"/>
        <color indexed="8"/>
        <rFont val="Times New Roman"/>
        <family val="1"/>
      </rPr>
      <t xml:space="preserve"> (</t>
    </r>
    <r>
      <rPr>
        <sz val="12"/>
        <color indexed="8"/>
        <rFont val="標楷體"/>
        <family val="4"/>
      </rPr>
      <t>含租金</t>
    </r>
    <r>
      <rPr>
        <sz val="12"/>
        <color indexed="8"/>
        <rFont val="Times New Roman"/>
        <family val="1"/>
      </rPr>
      <t>,</t>
    </r>
    <r>
      <rPr>
        <sz val="12"/>
        <color indexed="8"/>
        <rFont val="標楷體"/>
        <family val="4"/>
      </rPr>
      <t>整地及復舊</t>
    </r>
    <r>
      <rPr>
        <sz val="12"/>
        <color indexed="8"/>
        <rFont val="Times New Roman"/>
        <family val="1"/>
      </rPr>
      <t>)</t>
    </r>
  </si>
  <si>
    <t>十二、臨時道路費：</t>
  </si>
  <si>
    <t>十三、機械器具搬運費：</t>
  </si>
  <si>
    <t>十四、施工道路維護費：</t>
  </si>
  <si>
    <t>十六、既有道路交通維持費：</t>
  </si>
  <si>
    <t>十七、臨時擋抽排水費：(含工材、機具等費用，完工後復舊）</t>
  </si>
  <si>
    <t>十八、工程安全圍籬：</t>
  </si>
  <si>
    <t>十九、混凝土壓送費：混凝土泵送車1270元/HR</t>
  </si>
  <si>
    <t xml:space="preserve">          (2)填補小缺口及設施機具用加碳黑PE袋砂包（0.3m3以上）：</t>
  </si>
  <si>
    <r>
      <t xml:space="preserve">          (3)發電機：2組×300元</t>
    </r>
    <r>
      <rPr>
        <sz val="12"/>
        <rFont val="Times New Roman"/>
        <family val="1"/>
      </rPr>
      <t>/hr*200hr</t>
    </r>
    <r>
      <rPr>
        <sz val="12"/>
        <rFont val="標楷體"/>
        <family val="4"/>
      </rPr>
      <t>＝</t>
    </r>
    <r>
      <rPr>
        <sz val="12"/>
        <rFont val="Times New Roman"/>
        <family val="1"/>
      </rPr>
      <t>12,000</t>
    </r>
    <r>
      <rPr>
        <sz val="12"/>
        <rFont val="標楷體"/>
        <family val="4"/>
      </rPr>
      <t>元</t>
    </r>
  </si>
  <si>
    <r>
      <t xml:space="preserve">          (4)傾卸車載重6t：2台×</t>
    </r>
    <r>
      <rPr>
        <sz val="12"/>
        <rFont val="Times New Roman"/>
        <family val="1"/>
      </rPr>
      <t>1002</t>
    </r>
    <r>
      <rPr>
        <sz val="12"/>
        <rFont val="標楷體"/>
        <family val="4"/>
      </rPr>
      <t>元</t>
    </r>
    <r>
      <rPr>
        <sz val="12"/>
        <rFont val="Times New Roman"/>
        <family val="1"/>
      </rPr>
      <t>/hr×30hr</t>
    </r>
    <r>
      <rPr>
        <sz val="12"/>
        <rFont val="標楷體"/>
        <family val="4"/>
      </rPr>
      <t>＝</t>
    </r>
    <r>
      <rPr>
        <sz val="12"/>
        <rFont val="Times New Roman"/>
        <family val="1"/>
      </rPr>
      <t>60,120</t>
    </r>
    <r>
      <rPr>
        <sz val="12"/>
        <rFont val="標楷體"/>
        <family val="4"/>
      </rPr>
      <t>元</t>
    </r>
  </si>
  <si>
    <r>
      <t xml:space="preserve">          (5)挖土機 (0.7m3) ：2台×580元</t>
    </r>
    <r>
      <rPr>
        <sz val="12"/>
        <rFont val="Times New Roman"/>
        <family val="1"/>
      </rPr>
      <t>/hr</t>
    </r>
    <r>
      <rPr>
        <sz val="12"/>
        <rFont val="標楷體"/>
        <family val="4"/>
      </rPr>
      <t>×</t>
    </r>
    <r>
      <rPr>
        <sz val="12"/>
        <rFont val="Times New Roman"/>
        <family val="1"/>
      </rPr>
      <t>30hr</t>
    </r>
    <r>
      <rPr>
        <sz val="12"/>
        <rFont val="標楷體"/>
        <family val="4"/>
      </rPr>
      <t>＝</t>
    </r>
    <r>
      <rPr>
        <sz val="12"/>
        <rFont val="Times New Roman"/>
        <family val="1"/>
      </rPr>
      <t>34,800</t>
    </r>
    <r>
      <rPr>
        <sz val="12"/>
        <rFont val="標楷體"/>
        <family val="4"/>
      </rPr>
      <t>元</t>
    </r>
  </si>
  <si>
    <r>
      <t xml:space="preserve">          (6)10HP抽水機 ：3台×375元</t>
    </r>
    <r>
      <rPr>
        <sz val="12"/>
        <rFont val="Times New Roman"/>
        <family val="1"/>
      </rPr>
      <t>/hr</t>
    </r>
    <r>
      <rPr>
        <sz val="12"/>
        <rFont val="標楷體"/>
        <family val="4"/>
      </rPr>
      <t>×</t>
    </r>
    <r>
      <rPr>
        <sz val="12"/>
        <rFont val="Times New Roman"/>
        <family val="1"/>
      </rPr>
      <t>30hr</t>
    </r>
    <r>
      <rPr>
        <sz val="12"/>
        <rFont val="標楷體"/>
        <family val="4"/>
      </rPr>
      <t>＝</t>
    </r>
    <r>
      <rPr>
        <sz val="12"/>
        <rFont val="Times New Roman"/>
        <family val="1"/>
      </rPr>
      <t>33,750</t>
    </r>
    <r>
      <rPr>
        <sz val="12"/>
        <rFont val="標楷體"/>
        <family val="4"/>
      </rPr>
      <t>元</t>
    </r>
  </si>
  <si>
    <t xml:space="preserve">          (1)緊急搶修人員：10員×800元/員＝8,000元</t>
  </si>
  <si>
    <t xml:space="preserve">        原有抽水站設於既有堤後控制管線長約150公尺，需配合防洪牆施工予以遷設，其設置位置</t>
  </si>
  <si>
    <t xml:space="preserve">        由業主與管線單位會勘後決定，遷設費用含管線材料、安裝埋設工資及系統測試等費用</t>
  </si>
  <si>
    <t>二十一、原有抽水站控制管線遷設費(含工材及測試費)</t>
  </si>
  <si>
    <t>施工地點:台北縣汐止市</t>
  </si>
  <si>
    <r>
      <t xml:space="preserve">           1.</t>
    </r>
    <r>
      <rPr>
        <sz val="12"/>
        <rFont val="標楷體"/>
        <family val="4"/>
      </rPr>
      <t>臨時用水費：以水車運水保養混凝土及工地防塵灑水，每日平均估約需</t>
    </r>
  </si>
  <si>
    <t xml:space="preserve">     2.臨時用電費：不包含施工機具動力之日常用電，以每日300元計</t>
  </si>
  <si>
    <t>二十、臨時用水用電費(含混凝土保養)：</t>
  </si>
  <si>
    <r>
      <t xml:space="preserve">        300元(含人工、機具、工料</t>
    </r>
    <r>
      <rPr>
        <sz val="12"/>
        <rFont val="Times New Roman"/>
        <family val="1"/>
      </rPr>
      <t>)</t>
    </r>
    <r>
      <rPr>
        <sz val="12"/>
        <rFont val="標楷體"/>
        <family val="4"/>
      </rPr>
      <t>需</t>
    </r>
    <r>
      <rPr>
        <sz val="12"/>
        <rFont val="Times New Roman"/>
        <family val="1"/>
      </rPr>
      <t>90</t>
    </r>
    <r>
      <rPr>
        <sz val="12"/>
        <rFont val="標楷體"/>
        <family val="4"/>
      </rPr>
      <t>日</t>
    </r>
    <r>
      <rPr>
        <sz val="12"/>
        <rFont val="Times New Roman"/>
        <family val="1"/>
      </rPr>
      <t xml:space="preserve">      300*100=30,000</t>
    </r>
    <r>
      <rPr>
        <sz val="12"/>
        <rFont val="標楷體"/>
        <family val="4"/>
      </rPr>
      <t>元</t>
    </r>
    <r>
      <rPr>
        <sz val="12"/>
        <rFont val="Times New Roman"/>
        <family val="1"/>
      </rPr>
      <t xml:space="preserve"> /</t>
    </r>
    <r>
      <rPr>
        <sz val="12"/>
        <rFont val="標楷體"/>
        <family val="4"/>
      </rPr>
      <t>全</t>
    </r>
  </si>
  <si>
    <r>
      <t xml:space="preserve">         </t>
    </r>
    <r>
      <rPr>
        <sz val="12"/>
        <rFont val="標楷體"/>
        <family val="4"/>
      </rPr>
      <t>計</t>
    </r>
    <r>
      <rPr>
        <sz val="12"/>
        <rFont val="Times New Roman"/>
        <family val="1"/>
      </rPr>
      <t>60,000</t>
    </r>
    <r>
      <rPr>
        <sz val="12"/>
        <rFont val="標楷體"/>
        <family val="4"/>
      </rPr>
      <t>元</t>
    </r>
    <r>
      <rPr>
        <sz val="12"/>
        <rFont val="Times New Roman"/>
        <family val="1"/>
      </rPr>
      <t>/</t>
    </r>
    <r>
      <rPr>
        <sz val="12"/>
        <rFont val="標楷體"/>
        <family val="4"/>
      </rPr>
      <t>全</t>
    </r>
  </si>
  <si>
    <t xml:space="preserve">       (含人工、機具、工料)需100日      90*300=30,000元 /全</t>
  </si>
  <si>
    <r>
      <t xml:space="preserve">        (1)購買費：在北部地區購買200元／m</t>
    </r>
    <r>
      <rPr>
        <vertAlign val="superscript"/>
        <sz val="12"/>
        <rFont val="標楷體"/>
        <family val="4"/>
      </rPr>
      <t>3</t>
    </r>
  </si>
  <si>
    <t xml:space="preserve">        (2)卡車運費：二級路5KM ，一級路 30KM</t>
  </si>
  <si>
    <r>
      <t xml:space="preserve">         (30km</t>
    </r>
    <r>
      <rPr>
        <sz val="12"/>
        <rFont val="Times New Roman"/>
        <family val="1"/>
      </rPr>
      <t>×</t>
    </r>
    <r>
      <rPr>
        <sz val="12"/>
        <rFont val="標楷體"/>
        <family val="4"/>
      </rPr>
      <t>6.66元／km-T+5km</t>
    </r>
    <r>
      <rPr>
        <sz val="12"/>
        <rFont val="Times New Roman"/>
        <family val="1"/>
      </rPr>
      <t>×</t>
    </r>
    <r>
      <rPr>
        <sz val="12"/>
        <rFont val="標楷體"/>
        <family val="4"/>
      </rPr>
      <t>9.67元／km-T)</t>
    </r>
    <r>
      <rPr>
        <sz val="12"/>
        <rFont val="Times New Roman"/>
        <family val="1"/>
      </rPr>
      <t>×</t>
    </r>
    <r>
      <rPr>
        <sz val="12"/>
        <rFont val="標楷體"/>
        <family val="4"/>
      </rPr>
      <t>1.6T／m</t>
    </r>
    <r>
      <rPr>
        <vertAlign val="superscript"/>
        <sz val="12"/>
        <rFont val="標楷體"/>
        <family val="4"/>
      </rPr>
      <t>3</t>
    </r>
    <r>
      <rPr>
        <sz val="12"/>
        <rFont val="Times New Roman"/>
        <family val="1"/>
      </rPr>
      <t>×</t>
    </r>
    <r>
      <rPr>
        <sz val="12"/>
        <rFont val="標楷體"/>
        <family val="4"/>
      </rPr>
      <t>0.8≒320元／m</t>
    </r>
    <r>
      <rPr>
        <vertAlign val="superscript"/>
        <sz val="12"/>
        <rFont val="標楷體"/>
        <family val="4"/>
      </rPr>
      <t>3</t>
    </r>
  </si>
  <si>
    <r>
      <t xml:space="preserve">               則合計：200+320=520元／m</t>
    </r>
    <r>
      <rPr>
        <vertAlign val="superscript"/>
        <sz val="12"/>
        <rFont val="標楷體"/>
        <family val="4"/>
      </rPr>
      <t>3</t>
    </r>
  </si>
  <si>
    <t>2</t>
  </si>
  <si>
    <t>3.3*0.8*135=356.4</t>
  </si>
  <si>
    <t>防洪牆基礎</t>
  </si>
  <si>
    <t>((2*0..45)+((0.75+0..45)/2*1.5))*135=243</t>
  </si>
  <si>
    <t>防洪牆身</t>
  </si>
  <si>
    <t>3.5*0.1*135=47.3</t>
  </si>
  <si>
    <t>7</t>
  </si>
  <si>
    <t>8</t>
  </si>
  <si>
    <t>石籠 3m*1m*0.3m</t>
  </si>
  <si>
    <t>9</t>
  </si>
  <si>
    <t>石籠 4m*1m*0.3m</t>
  </si>
  <si>
    <t>10</t>
  </si>
  <si>
    <t>13</t>
  </si>
  <si>
    <t>植草皮</t>
  </si>
  <si>
    <t>灌木</t>
  </si>
  <si>
    <t>喬木</t>
  </si>
  <si>
    <t>0+023~0+164護岸掛籠</t>
  </si>
  <si>
    <t>135</t>
  </si>
  <si>
    <t>0+000~0+135</t>
  </si>
  <si>
    <t>0.83*135+60*0.25*2=142.1</t>
  </si>
  <si>
    <t>擋水格板基座及護岸平台</t>
  </si>
  <si>
    <t>護岸平台修復</t>
  </si>
  <si>
    <t>60*0.25*2=30</t>
  </si>
  <si>
    <r>
      <t>計</t>
    </r>
    <r>
      <rPr>
        <sz val="12"/>
        <color indexed="8"/>
        <rFont val="Times New Roman"/>
        <family val="1"/>
      </rPr>
      <t xml:space="preserve"> 676.7</t>
    </r>
    <r>
      <rPr>
        <sz val="12"/>
        <color indexed="8"/>
        <rFont val="細明體"/>
        <family val="3"/>
      </rPr>
      <t>≒</t>
    </r>
    <r>
      <rPr>
        <sz val="12"/>
        <color indexed="8"/>
        <rFont val="Times New Roman"/>
        <family val="1"/>
      </rPr>
      <t>677</t>
    </r>
  </si>
  <si>
    <r>
      <t>331.3*1.1*135=49198.05KG</t>
    </r>
    <r>
      <rPr>
        <sz val="12"/>
        <color indexed="8"/>
        <rFont val="細明體"/>
        <family val="3"/>
      </rPr>
      <t>≒</t>
    </r>
    <r>
      <rPr>
        <sz val="12"/>
        <color indexed="8"/>
        <rFont val="Times New Roman"/>
        <family val="1"/>
      </rPr>
      <t>49</t>
    </r>
    <r>
      <rPr>
        <sz val="12"/>
        <color indexed="8"/>
        <rFont val="細明體"/>
        <family val="3"/>
      </rPr>
      <t>噸</t>
    </r>
  </si>
  <si>
    <r>
      <t>0+000~0+135</t>
    </r>
    <r>
      <rPr>
        <sz val="10"/>
        <color indexed="8"/>
        <rFont val="細明體"/>
        <family val="3"/>
      </rPr>
      <t>防洪牆</t>
    </r>
  </si>
  <si>
    <t>化學錨栓</t>
  </si>
  <si>
    <t>0+023~0+164護岸加固</t>
  </si>
  <si>
    <r>
      <t>0+050~0+100</t>
    </r>
    <r>
      <rPr>
        <sz val="10"/>
        <color indexed="8"/>
        <rFont val="細明體"/>
        <family val="3"/>
      </rPr>
      <t>原有砌石護坡</t>
    </r>
  </si>
  <si>
    <t>(3.3*0.8+2*0.45+(0.75+0..45)/2*1.5)*(135/12)=50</t>
  </si>
  <si>
    <t>(3.3*2+0.8*2)*135=1107</t>
  </si>
  <si>
    <r>
      <t>計</t>
    </r>
    <r>
      <rPr>
        <sz val="12"/>
        <color indexed="8"/>
        <rFont val="Times New Roman"/>
        <family val="1"/>
      </rPr>
      <t>1157</t>
    </r>
  </si>
  <si>
    <t>造型模版</t>
  </si>
  <si>
    <t>3.5*2*135=945</t>
  </si>
  <si>
    <t>原有花台磚拆除及復原</t>
  </si>
  <si>
    <t>135</t>
  </si>
  <si>
    <t>(164-23)*3=423</t>
  </si>
  <si>
    <t>(164-23)*4-29*2=506</t>
  </si>
  <si>
    <t>((6+4.5)*1.803+3+1.8)*(164-23)-29*8=3114.1</t>
  </si>
  <si>
    <t>((6+4.5)*1.803+3+2)/2*(164-23)-29*4=1572</t>
  </si>
  <si>
    <t>石籠 4m*1m*0.5m</t>
  </si>
  <si>
    <t>0+000~0+023護岸掛籠</t>
  </si>
  <si>
    <t>23</t>
  </si>
  <si>
    <t>(164-23)*4.5=634.5</t>
  </si>
  <si>
    <r>
      <t>純挖方</t>
    </r>
    <r>
      <rPr>
        <sz val="12"/>
        <rFont val="Times New Roman"/>
        <family val="1"/>
      </rPr>
      <t xml:space="preserve">  =  </t>
    </r>
    <r>
      <rPr>
        <sz val="12"/>
        <rFont val="標楷體"/>
        <family val="4"/>
      </rPr>
      <t>挖方</t>
    </r>
    <r>
      <rPr>
        <sz val="12"/>
        <rFont val="Times New Roman"/>
        <family val="1"/>
      </rPr>
      <t xml:space="preserve">  -  </t>
    </r>
    <r>
      <rPr>
        <sz val="12"/>
        <rFont val="標楷體"/>
        <family val="4"/>
      </rPr>
      <t>挖填方</t>
    </r>
    <r>
      <rPr>
        <sz val="12"/>
        <rFont val="Times New Roman"/>
        <family val="1"/>
      </rPr>
      <t>=</t>
    </r>
  </si>
  <si>
    <r>
      <t>純填方</t>
    </r>
    <r>
      <rPr>
        <sz val="12"/>
        <rFont val="Times New Roman"/>
        <family val="1"/>
      </rPr>
      <t xml:space="preserve"> (</t>
    </r>
    <r>
      <rPr>
        <sz val="12"/>
        <rFont val="標楷體"/>
        <family val="4"/>
      </rPr>
      <t>沃土</t>
    </r>
    <r>
      <rPr>
        <sz val="12"/>
        <rFont val="Times New Roman"/>
        <family val="1"/>
      </rPr>
      <t xml:space="preserve">) =  </t>
    </r>
    <r>
      <rPr>
        <sz val="12"/>
        <rFont val="標楷體"/>
        <family val="4"/>
      </rPr>
      <t>填方</t>
    </r>
    <r>
      <rPr>
        <sz val="12"/>
        <rFont val="Times New Roman"/>
        <family val="1"/>
      </rPr>
      <t xml:space="preserve">  -  </t>
    </r>
    <r>
      <rPr>
        <sz val="12"/>
        <rFont val="標楷體"/>
        <family val="4"/>
      </rPr>
      <t>挖填方</t>
    </r>
    <r>
      <rPr>
        <sz val="12"/>
        <rFont val="Times New Roman"/>
        <family val="1"/>
      </rPr>
      <t xml:space="preserve">  =</t>
    </r>
  </si>
  <si>
    <t>填沃土</t>
  </si>
  <si>
    <t>詳土方計算表=1291</t>
  </si>
  <si>
    <t>依實決算</t>
  </si>
  <si>
    <t>詳土方計算表=161</t>
  </si>
  <si>
    <t>利用工區土方混合堆肥</t>
  </si>
  <si>
    <t>詳土方計算表=595</t>
  </si>
  <si>
    <t>詳土方計算表=183</t>
  </si>
  <si>
    <t>墊層混凝土</t>
  </si>
  <si>
    <t>伸縮縫A</t>
  </si>
  <si>
    <t>(48+39)/12=7</t>
  </si>
  <si>
    <t>伸縮縫B</t>
  </si>
  <si>
    <t>(96-48)/12+1=5</t>
  </si>
  <si>
    <t>0+000~0+048,0+096~0+135</t>
  </si>
  <si>
    <t>0+048~0+096</t>
  </si>
  <si>
    <t>3.3*5*135=2228</t>
  </si>
  <si>
    <t>防洪牆基礎</t>
  </si>
  <si>
    <t>防洪牆身</t>
  </si>
  <si>
    <t>0+000~0+135</t>
  </si>
  <si>
    <t>183+595=778</t>
  </si>
  <si>
    <t>共2頁 第 1 頁</t>
  </si>
  <si>
    <t>共2頁 第 2頁</t>
  </si>
  <si>
    <t>0+000~0+135</t>
  </si>
  <si>
    <t xml:space="preserve">      寬約10公尺，每公尺以100 元計：100m×100元/m≒10,000元／全</t>
  </si>
  <si>
    <t xml:space="preserve">     (2)工程範圍雜物清除產生約 100m3廢棄物，以每方700元計(載運及處理)</t>
  </si>
  <si>
    <t xml:space="preserve">       計：700*100≒70,000元／全</t>
  </si>
  <si>
    <t xml:space="preserve">         含框架約25m3則(30km×6.66元／km-T+5km×9.67元／km-T)×5.6T／m3×25m3≒35,000元／m3</t>
  </si>
  <si>
    <t xml:space="preserve">         以1,700元/m計則100m*1700元/m=170,000元</t>
  </si>
  <si>
    <t xml:space="preserve">            合計(1)+(2)=170,000+35,000≒205,000元／m3</t>
  </si>
  <si>
    <t xml:space="preserve">            合計(1)+(2)=10,000+70,000≒80,000元／m3</t>
  </si>
  <si>
    <t xml:space="preserve">        每公尺以800元計列，則800元*150m=120,000元</t>
  </si>
  <si>
    <r>
      <t xml:space="preserve">   </t>
    </r>
    <r>
      <rPr>
        <sz val="12"/>
        <color indexed="8"/>
        <rFont val="標楷體"/>
        <family val="4"/>
      </rPr>
      <t>金</t>
    </r>
    <r>
      <rPr>
        <sz val="12"/>
        <color indexed="8"/>
        <rFont val="Times New Roman"/>
        <family val="1"/>
      </rPr>
      <t>,</t>
    </r>
    <r>
      <rPr>
        <sz val="12"/>
        <color indexed="8"/>
        <rFont val="標楷體"/>
        <family val="4"/>
      </rPr>
      <t>整地</t>
    </r>
    <r>
      <rPr>
        <sz val="12"/>
        <color indexed="8"/>
        <rFont val="Times New Roman"/>
        <family val="1"/>
      </rPr>
      <t>)</t>
    </r>
    <r>
      <rPr>
        <sz val="12"/>
        <color indexed="8"/>
        <rFont val="標楷體"/>
        <family val="4"/>
      </rPr>
      <t>以</t>
    </r>
    <r>
      <rPr>
        <sz val="12"/>
        <color indexed="8"/>
        <rFont val="Times New Roman"/>
        <family val="1"/>
      </rPr>
      <t>0.2</t>
    </r>
    <r>
      <rPr>
        <sz val="12"/>
        <color indexed="8"/>
        <rFont val="標楷體"/>
        <family val="4"/>
      </rPr>
      <t>㎡級配鋪底</t>
    </r>
    <r>
      <rPr>
        <sz val="12"/>
        <color indexed="8"/>
        <rFont val="Times New Roman"/>
        <family val="1"/>
      </rPr>
      <t>,</t>
    </r>
    <r>
      <rPr>
        <sz val="12"/>
        <color indexed="8"/>
        <rFont val="標楷體"/>
        <family val="4"/>
      </rPr>
      <t>臨時工棚搭設約</t>
    </r>
    <r>
      <rPr>
        <sz val="12"/>
        <color indexed="8"/>
        <rFont val="Times New Roman"/>
        <family val="1"/>
      </rPr>
      <t>80m2,</t>
    </r>
    <r>
      <rPr>
        <sz val="12"/>
        <color indexed="8"/>
        <rFont val="標楷體"/>
        <family val="4"/>
      </rPr>
      <t>每</t>
    </r>
    <r>
      <rPr>
        <sz val="12"/>
        <color indexed="8"/>
        <rFont val="Times New Roman"/>
        <family val="1"/>
      </rPr>
      <t>m2</t>
    </r>
    <r>
      <rPr>
        <sz val="12"/>
        <color indexed="8"/>
        <rFont val="標楷體"/>
        <family val="4"/>
      </rPr>
      <t>以</t>
    </r>
    <r>
      <rPr>
        <sz val="12"/>
        <color indexed="8"/>
        <rFont val="Times New Roman"/>
        <family val="1"/>
      </rPr>
      <t>1125</t>
    </r>
    <r>
      <rPr>
        <sz val="12"/>
        <color indexed="8"/>
        <rFont val="標楷體"/>
        <family val="4"/>
      </rPr>
      <t>元計列</t>
    </r>
    <r>
      <rPr>
        <sz val="12"/>
        <color indexed="8"/>
        <rFont val="Times New Roman"/>
        <family val="1"/>
      </rPr>
      <t>(</t>
    </r>
    <r>
      <rPr>
        <sz val="12"/>
        <color indexed="8"/>
        <rFont val="標楷體"/>
        <family val="4"/>
      </rPr>
      <t>含折舊</t>
    </r>
    <r>
      <rPr>
        <sz val="12"/>
        <color indexed="8"/>
        <rFont val="Times New Roman"/>
        <family val="1"/>
      </rPr>
      <t>.</t>
    </r>
    <r>
      <rPr>
        <sz val="12"/>
        <color indexed="8"/>
        <rFont val="標楷體"/>
        <family val="4"/>
      </rPr>
      <t>拆除</t>
    </r>
    <r>
      <rPr>
        <sz val="12"/>
        <color indexed="8"/>
        <rFont val="Times New Roman"/>
        <family val="1"/>
      </rPr>
      <t>)</t>
    </r>
  </si>
  <si>
    <r>
      <t xml:space="preserve">  </t>
    </r>
    <r>
      <rPr>
        <sz val="12"/>
        <color indexed="8"/>
        <rFont val="標楷體"/>
        <family val="4"/>
      </rPr>
      <t>：</t>
    </r>
    <r>
      <rPr>
        <sz val="12"/>
        <color indexed="8"/>
        <rFont val="Times New Roman"/>
        <family val="1"/>
      </rPr>
      <t>(80*100*3.3)+(0.20*80*480)+(80*1125)</t>
    </r>
    <r>
      <rPr>
        <sz val="12"/>
        <color indexed="8"/>
        <rFont val="標楷體"/>
        <family val="4"/>
      </rPr>
      <t>≒</t>
    </r>
    <r>
      <rPr>
        <sz val="12"/>
        <color indexed="8"/>
        <rFont val="Times New Roman"/>
        <family val="1"/>
      </rPr>
      <t>124,000</t>
    </r>
    <r>
      <rPr>
        <sz val="12"/>
        <color indexed="8"/>
        <rFont val="標楷體"/>
        <family val="4"/>
      </rPr>
      <t>元</t>
    </r>
    <r>
      <rPr>
        <sz val="12"/>
        <color indexed="8"/>
        <rFont val="Times New Roman"/>
        <family val="1"/>
      </rPr>
      <t>/</t>
    </r>
    <r>
      <rPr>
        <sz val="12"/>
        <color indexed="8"/>
        <rFont val="標楷體"/>
        <family val="4"/>
      </rPr>
      <t>全</t>
    </r>
  </si>
  <si>
    <t xml:space="preserve">         以35日計，1500元×35×3＝157,500元</t>
  </si>
  <si>
    <t xml:space="preserve">    (3)完工後挖除整平 70元×0.5×(1+4)×1.5×150≒39375元</t>
  </si>
  <si>
    <t xml:space="preserve">           合計： (1)+ (2)+(3)≒254,000元</t>
  </si>
  <si>
    <r>
      <t xml:space="preserve">     </t>
    </r>
    <r>
      <rPr>
        <sz val="12"/>
        <color indexed="8"/>
        <rFont val="標楷體"/>
        <family val="4"/>
      </rPr>
      <t>闢築、租地及維護等費在內。則</t>
    </r>
    <r>
      <rPr>
        <sz val="12"/>
        <color indexed="8"/>
        <rFont val="Times New Roman"/>
        <family val="1"/>
      </rPr>
      <t xml:space="preserve"> 400</t>
    </r>
    <r>
      <rPr>
        <sz val="12"/>
        <color indexed="8"/>
        <rFont val="標楷體"/>
        <family val="4"/>
      </rPr>
      <t>元／</t>
    </r>
    <r>
      <rPr>
        <sz val="12"/>
        <color indexed="8"/>
        <rFont val="Times New Roman"/>
        <family val="1"/>
      </rPr>
      <t>m3(</t>
    </r>
    <r>
      <rPr>
        <sz val="12"/>
        <color indexed="8"/>
        <rFont val="標楷體"/>
        <family val="4"/>
      </rPr>
      <t>含輾壓</t>
    </r>
    <r>
      <rPr>
        <sz val="12"/>
        <color indexed="8"/>
        <rFont val="Times New Roman"/>
        <family val="1"/>
      </rPr>
      <t>)×150×4×0.25</t>
    </r>
    <r>
      <rPr>
        <sz val="12"/>
        <color indexed="8"/>
        <rFont val="標楷體"/>
        <family val="4"/>
      </rPr>
      <t>＝</t>
    </r>
    <r>
      <rPr>
        <sz val="12"/>
        <color indexed="8"/>
        <rFont val="Times New Roman"/>
        <family val="1"/>
      </rPr>
      <t>60,000</t>
    </r>
    <r>
      <rPr>
        <sz val="12"/>
        <color indexed="8"/>
        <rFont val="標楷體"/>
        <family val="4"/>
      </rPr>
      <t>元／全</t>
    </r>
  </si>
  <si>
    <r>
      <t xml:space="preserve">            '</t>
    </r>
    <r>
      <rPr>
        <sz val="12"/>
        <color indexed="8"/>
        <rFont val="標楷體"/>
        <family val="4"/>
      </rPr>
      <t>則</t>
    </r>
    <r>
      <rPr>
        <sz val="12"/>
        <color indexed="8"/>
        <rFont val="Times New Roman"/>
        <family val="1"/>
      </rPr>
      <t>(10×4×150×2)×2</t>
    </r>
    <r>
      <rPr>
        <sz val="12"/>
        <color indexed="8"/>
        <rFont val="標楷體"/>
        <family val="4"/>
      </rPr>
      <t>≒</t>
    </r>
    <r>
      <rPr>
        <sz val="12"/>
        <color indexed="8"/>
        <rFont val="Times New Roman"/>
        <family val="1"/>
      </rPr>
      <t>19,000</t>
    </r>
    <r>
      <rPr>
        <sz val="12"/>
        <color indexed="8"/>
        <rFont val="標楷體"/>
        <family val="4"/>
      </rPr>
      <t>元</t>
    </r>
  </si>
  <si>
    <r>
      <t xml:space="preserve">      </t>
    </r>
    <r>
      <rPr>
        <sz val="12"/>
        <color indexed="8"/>
        <rFont val="標楷體"/>
        <family val="4"/>
      </rPr>
      <t>合計</t>
    </r>
    <r>
      <rPr>
        <sz val="12"/>
        <color indexed="8"/>
        <rFont val="Times New Roman"/>
        <family val="1"/>
      </rPr>
      <t>(1)+(2)+(3)</t>
    </r>
    <r>
      <rPr>
        <sz val="12"/>
        <color indexed="8"/>
        <rFont val="標楷體"/>
        <family val="4"/>
      </rPr>
      <t>≒</t>
    </r>
    <r>
      <rPr>
        <sz val="12"/>
        <color indexed="8"/>
        <rFont val="Times New Roman"/>
        <family val="1"/>
      </rPr>
      <t>129,000</t>
    </r>
    <r>
      <rPr>
        <sz val="12"/>
        <color indexed="8"/>
        <rFont val="標楷體"/>
        <family val="4"/>
      </rPr>
      <t>元／全</t>
    </r>
  </si>
  <si>
    <r>
      <t xml:space="preserve">          (7)</t>
    </r>
    <r>
      <rPr>
        <sz val="11"/>
        <rFont val="標楷體"/>
        <family val="4"/>
      </rPr>
      <t>低漥地區擋水及其它搶救設施費：5,000元</t>
    </r>
  </si>
  <si>
    <r>
      <t xml:space="preserve">                             200</t>
    </r>
    <r>
      <rPr>
        <sz val="12"/>
        <rFont val="標楷體"/>
        <family val="4"/>
      </rPr>
      <t>元</t>
    </r>
    <r>
      <rPr>
        <sz val="12"/>
        <rFont val="Times New Roman"/>
        <family val="1"/>
      </rPr>
      <t>/</t>
    </r>
    <r>
      <rPr>
        <sz val="12"/>
        <rFont val="標楷體"/>
        <family val="4"/>
      </rPr>
      <t>包×</t>
    </r>
    <r>
      <rPr>
        <sz val="12"/>
        <rFont val="Times New Roman"/>
        <family val="1"/>
      </rPr>
      <t>50</t>
    </r>
    <r>
      <rPr>
        <sz val="12"/>
        <rFont val="標楷體"/>
        <family val="4"/>
      </rPr>
      <t>包＝</t>
    </r>
    <r>
      <rPr>
        <sz val="12"/>
        <rFont val="Times New Roman"/>
        <family val="1"/>
      </rPr>
      <t>10,000</t>
    </r>
    <r>
      <rPr>
        <sz val="12"/>
        <rFont val="標楷體"/>
        <family val="4"/>
      </rPr>
      <t>元</t>
    </r>
  </si>
  <si>
    <r>
      <t xml:space="preserve">          (3)利用既有擋水格板封堵費：30×400元</t>
    </r>
    <r>
      <rPr>
        <sz val="12"/>
        <rFont val="Times New Roman"/>
        <family val="1"/>
      </rPr>
      <t>/hr*5hr</t>
    </r>
    <r>
      <rPr>
        <sz val="12"/>
        <rFont val="標楷體"/>
        <family val="4"/>
      </rPr>
      <t>＝</t>
    </r>
    <r>
      <rPr>
        <sz val="12"/>
        <rFont val="Times New Roman"/>
        <family val="1"/>
      </rPr>
      <t>60,000</t>
    </r>
    <r>
      <rPr>
        <sz val="12"/>
        <rFont val="標楷體"/>
        <family val="4"/>
      </rPr>
      <t>元</t>
    </r>
  </si>
  <si>
    <t xml:space="preserve">      </t>
  </si>
  <si>
    <t xml:space="preserve">       合計：（1）+（2）+（3）+（4）+（5）+（6）+（7）≒223,000元/全 </t>
  </si>
  <si>
    <t xml:space="preserve">  (1)交通指揮人員：每日2員×700元/員×60日＝84,000元</t>
  </si>
  <si>
    <t xml:space="preserve"> '(2)既有道路交通維持及標誌、警示等安全設施(含配合施工改道)以16,000元計</t>
  </si>
  <si>
    <r>
      <t xml:space="preserve">       合計：(1)+(2)≒100</t>
    </r>
    <r>
      <rPr>
        <sz val="12"/>
        <rFont val="Times New Roman"/>
        <family val="1"/>
      </rPr>
      <t>,000</t>
    </r>
    <r>
      <rPr>
        <sz val="12"/>
        <rFont val="標楷體"/>
        <family val="4"/>
      </rPr>
      <t>元</t>
    </r>
    <r>
      <rPr>
        <sz val="12"/>
        <rFont val="Times New Roman"/>
        <family val="1"/>
      </rPr>
      <t>/</t>
    </r>
    <r>
      <rPr>
        <sz val="12"/>
        <rFont val="標楷體"/>
        <family val="4"/>
      </rPr>
      <t>全</t>
    </r>
  </si>
  <si>
    <t>共5頁第1頁</t>
  </si>
  <si>
    <t>共5頁第2頁</t>
  </si>
  <si>
    <t>共5頁第3頁</t>
  </si>
  <si>
    <t>共5頁第4頁</t>
  </si>
  <si>
    <t>共5頁第5頁</t>
  </si>
  <si>
    <t>詳土方計算表=534</t>
  </si>
  <si>
    <t>仿竹圍籬</t>
  </si>
  <si>
    <t>座</t>
  </si>
  <si>
    <t>座</t>
  </si>
  <si>
    <t>0+039~0+135</t>
  </si>
  <si>
    <t>0+039~0+135</t>
  </si>
  <si>
    <t>96/(3.1+2)=18.8≒19</t>
  </si>
  <si>
    <t>96/(3.1+2)=18.8≒18</t>
  </si>
  <si>
    <t>28</t>
  </si>
  <si>
    <t>花台磚</t>
  </si>
  <si>
    <r>
      <t>[(</t>
    </r>
    <r>
      <rPr>
        <sz val="12"/>
        <rFont val="細明體"/>
        <family val="3"/>
      </rPr>
      <t>平均)1.5*2]+135=138</t>
    </r>
  </si>
  <si>
    <t>0+039~0+135</t>
  </si>
  <si>
    <t>0+000~0+135</t>
  </si>
  <si>
    <t>M</t>
  </si>
  <si>
    <t>29</t>
  </si>
  <si>
    <r>
      <t>[(5.5+2)/2*5]*2+(36-10)*2=89.5</t>
    </r>
    <r>
      <rPr>
        <sz val="12"/>
        <rFont val="細明體"/>
        <family val="3"/>
      </rPr>
      <t>≒90</t>
    </r>
  </si>
  <si>
    <t>城中抽水站步道改善</t>
  </si>
  <si>
    <t>30</t>
  </si>
  <si>
    <t>預鑄緣石</t>
  </si>
  <si>
    <t>39*2=78</t>
  </si>
  <si>
    <t>城中抽水站步道改善</t>
  </si>
  <si>
    <t>31</t>
  </si>
  <si>
    <t>約178*2=356</t>
  </si>
  <si>
    <t>座</t>
  </si>
  <si>
    <t>2</t>
  </si>
  <si>
    <t>0+000~0+039</t>
  </si>
  <si>
    <t>33</t>
  </si>
  <si>
    <t>1</t>
  </si>
  <si>
    <t>12</t>
  </si>
  <si>
    <t>15</t>
  </si>
  <si>
    <t>22</t>
  </si>
  <si>
    <t>24</t>
  </si>
  <si>
    <t>25</t>
  </si>
  <si>
    <t>26</t>
  </si>
  <si>
    <t>27</t>
  </si>
  <si>
    <t>32</t>
  </si>
  <si>
    <t>34</t>
  </si>
  <si>
    <t>仿石花台</t>
  </si>
  <si>
    <t>人行步道鋪面t=5cm</t>
  </si>
  <si>
    <t>既有植草磚拆除改密鋪步道</t>
  </si>
  <si>
    <t>警告標示牌</t>
  </si>
  <si>
    <t>工程標示牌</t>
  </si>
  <si>
    <t>地被</t>
  </si>
  <si>
    <t>39/3=13</t>
  </si>
  <si>
    <t>株</t>
  </si>
  <si>
    <t>0+000~0+039-台灣欒樹</t>
  </si>
  <si>
    <t>0+000~0+135-防洪牆面</t>
  </si>
  <si>
    <r>
      <t>0+000~0+164-</t>
    </r>
    <r>
      <rPr>
        <sz val="10"/>
        <rFont val="細明體"/>
        <family val="3"/>
      </rPr>
      <t>石籠面</t>
    </r>
  </si>
  <si>
    <t>164/0.5=328(蟛蜞菊)</t>
  </si>
  <si>
    <r>
      <t>0+039~0+135-</t>
    </r>
    <r>
      <rPr>
        <sz val="10"/>
        <rFont val="細明體"/>
        <family val="3"/>
      </rPr>
      <t>既有花台孔隙</t>
    </r>
  </si>
  <si>
    <t>135/0.5*2=540(薜荔/爬牆虎)</t>
  </si>
  <si>
    <t>H:6塊*(96/0.5)=1152(武竹)</t>
  </si>
  <si>
    <t>0+039~0+135</t>
  </si>
  <si>
    <t>仿竹圍蘺(18-8)*16=160(雪茄花)</t>
  </si>
  <si>
    <t>0+048~0+096</t>
  </si>
  <si>
    <r>
      <t>[(1.25/0.5)+(2.5/0.5)]/2*39=312(</t>
    </r>
    <r>
      <rPr>
        <sz val="12"/>
        <rFont val="細明體"/>
        <family val="3"/>
      </rPr>
      <t>杜鵑)</t>
    </r>
  </si>
  <si>
    <r>
      <t>仿石花台[</t>
    </r>
    <r>
      <rPr>
        <sz val="12"/>
        <rFont val="Times New Roman"/>
        <family val="1"/>
      </rPr>
      <t>(19-8)*20]+</t>
    </r>
    <r>
      <rPr>
        <sz val="12"/>
        <rFont val="細明體"/>
        <family val="3"/>
      </rPr>
      <t>花台磚(</t>
    </r>
    <r>
      <rPr>
        <sz val="12"/>
        <rFont val="Times New Roman"/>
        <family val="1"/>
      </rPr>
      <t>138-3-40)/0.3*3=1170(</t>
    </r>
    <r>
      <rPr>
        <sz val="12"/>
        <rFont val="細明體"/>
        <family val="3"/>
      </rPr>
      <t>杜鵑)</t>
    </r>
  </si>
  <si>
    <r>
      <t>仿石</t>
    </r>
    <r>
      <rPr>
        <sz val="12"/>
        <rFont val="Times New Roman"/>
        <family val="1"/>
      </rPr>
      <t>[(19-11)*20]+</t>
    </r>
    <r>
      <rPr>
        <sz val="12"/>
        <rFont val="細明體"/>
        <family val="3"/>
      </rPr>
      <t>仿竹[</t>
    </r>
    <r>
      <rPr>
        <sz val="12"/>
        <rFont val="Times New Roman"/>
        <family val="1"/>
      </rPr>
      <t>(18-10)*20]+</t>
    </r>
    <r>
      <rPr>
        <sz val="12"/>
        <rFont val="細明體"/>
        <family val="3"/>
      </rPr>
      <t>花台磚40/0.3*3</t>
    </r>
    <r>
      <rPr>
        <sz val="12"/>
        <rFont val="Times New Roman"/>
        <family val="1"/>
      </rPr>
      <t>=720(</t>
    </r>
    <r>
      <rPr>
        <sz val="12"/>
        <rFont val="細明體"/>
        <family val="3"/>
      </rPr>
      <t>鵝掌藤</t>
    </r>
    <r>
      <rPr>
        <sz val="12"/>
        <rFont val="Times New Roman"/>
        <family val="1"/>
      </rPr>
      <t>)</t>
    </r>
  </si>
  <si>
    <t>93(假檢草皮修復)</t>
  </si>
  <si>
    <t>0+039~0+048,0+096~0+135</t>
  </si>
  <si>
    <t>城中抽水站步道改善</t>
  </si>
  <si>
    <r>
      <t>(1.9+0.9)/2*48=67.2(</t>
    </r>
    <r>
      <rPr>
        <sz val="12"/>
        <rFont val="細明體"/>
        <family val="3"/>
      </rPr>
      <t>玉瓏草)</t>
    </r>
  </si>
  <si>
    <r>
      <t>(0.9*48)/2=21.6(</t>
    </r>
    <r>
      <rPr>
        <sz val="12"/>
        <rFont val="細明體"/>
        <family val="3"/>
      </rPr>
      <t>假檢草皮</t>
    </r>
    <r>
      <rPr>
        <sz val="12"/>
        <rFont val="Times New Roman"/>
        <family val="1"/>
      </rPr>
      <t>)</t>
    </r>
  </si>
  <si>
    <r>
      <t>(1.25+2.5)/2*39=73.1(</t>
    </r>
    <r>
      <rPr>
        <sz val="12"/>
        <rFont val="細明體"/>
        <family val="3"/>
      </rPr>
      <t>假檢草皮</t>
    </r>
    <r>
      <rPr>
        <sz val="12"/>
        <rFont val="Times New Roman"/>
        <family val="1"/>
      </rPr>
      <t>)</t>
    </r>
  </si>
  <si>
    <t>計:67.2+21.6+73.1+93=254.9≒255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</si>
</sst>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quot;$&quot;#,##0_);[Red]\(&quot;$&quot;#,##0\)"/>
    <numFmt numFmtId="178" formatCode="#,##0.0"/>
    <numFmt numFmtId="179" formatCode="#,##0.000;[Red]\-#,##0.000"/>
    <numFmt numFmtId="180" formatCode="0_);[Red]\(0\)"/>
    <numFmt numFmtId="181" formatCode="0.000_);[Red]\(0.000\)"/>
    <numFmt numFmtId="182" formatCode="0.0000_);[Red]\(0.0000\)"/>
    <numFmt numFmtId="183" formatCode="0.00_ "/>
    <numFmt numFmtId="184" formatCode="#,##0_);[Red]\(#,##0\)"/>
    <numFmt numFmtId="185" formatCode="0.00000_);[Red]\(0.00000\)"/>
    <numFmt numFmtId="186" formatCode="#,##0_ "/>
    <numFmt numFmtId="187" formatCode="0.000_ "/>
    <numFmt numFmtId="188" formatCode="0_ "/>
    <numFmt numFmtId="189" formatCode="0.0_);[Red]\(0.0\)"/>
    <numFmt numFmtId="190" formatCode="#,##0.000"/>
    <numFmt numFmtId="191" formatCode="_-&quot;£&quot;* #,##0_-;\-&quot;£&quot;* #,##0_-;_-&quot;£&quot;* &quot;-&quot;_-;_-@_-"/>
    <numFmt numFmtId="192" formatCode="_-&quot;£&quot;* #,##0.00_-;\-&quot;£&quot;* #,##0.00_-;_-&quot;£&quot;* &quot;-&quot;??_-;_-@_-"/>
    <numFmt numFmtId="193" formatCode="[$-404]e&quot;年&quot;m&quot;月&quot;"/>
    <numFmt numFmtId="194" formatCode="#,##0.00_);[Red]\(#,##0.00\)"/>
    <numFmt numFmtId="195" formatCode="0.00;_栀"/>
    <numFmt numFmtId="196" formatCode="#,##0.0_);[Red]\(#,##0.0\)"/>
    <numFmt numFmtId="197" formatCode="#,##0.00_ "/>
  </numFmts>
  <fonts count="68">
    <font>
      <sz val="12"/>
      <name val="新細明體"/>
      <family val="1"/>
    </font>
    <font>
      <sz val="8"/>
      <name val="Arial"/>
      <family val="2"/>
    </font>
    <font>
      <b/>
      <sz val="12"/>
      <name val="Arial"/>
      <family val="2"/>
    </font>
    <font>
      <sz val="9"/>
      <name val="CG Times (W1)"/>
      <family val="1"/>
    </font>
    <font>
      <sz val="10"/>
      <name val="Helv"/>
      <family val="2"/>
    </font>
    <font>
      <sz val="10"/>
      <name val="Geneva"/>
      <family val="2"/>
    </font>
    <font>
      <sz val="10"/>
      <name val="Arial"/>
      <family val="2"/>
    </font>
    <font>
      <sz val="12"/>
      <name val="Times New Roman"/>
      <family val="1"/>
    </font>
    <font>
      <sz val="12"/>
      <name val="Courier"/>
      <family val="3"/>
    </font>
    <font>
      <u val="single"/>
      <sz val="12"/>
      <color indexed="12"/>
      <name val="新細明體"/>
      <family val="1"/>
    </font>
    <font>
      <u val="single"/>
      <sz val="12"/>
      <color indexed="36"/>
      <name val="新細明體"/>
      <family val="1"/>
    </font>
    <font>
      <sz val="9"/>
      <name val="細明體"/>
      <family val="3"/>
    </font>
    <font>
      <sz val="12"/>
      <color indexed="8"/>
      <name val="標楷體"/>
      <family val="4"/>
    </font>
    <font>
      <sz val="10"/>
      <color indexed="8"/>
      <name val="標楷體"/>
      <family val="4"/>
    </font>
    <font>
      <sz val="12"/>
      <color indexed="8"/>
      <name val="Times New Roman"/>
      <family val="1"/>
    </font>
    <font>
      <sz val="8"/>
      <color indexed="8"/>
      <name val="標楷體"/>
      <family val="4"/>
    </font>
    <font>
      <sz val="9"/>
      <name val="新細明體"/>
      <family val="1"/>
    </font>
    <font>
      <sz val="12"/>
      <name val="標楷體"/>
      <family val="4"/>
    </font>
    <font>
      <sz val="7"/>
      <name val="標楷體"/>
      <family val="4"/>
    </font>
    <font>
      <b/>
      <sz val="16"/>
      <color indexed="8"/>
      <name val="標楷體"/>
      <family val="4"/>
    </font>
    <font>
      <b/>
      <sz val="15"/>
      <color indexed="8"/>
      <name val="標楷體"/>
      <family val="4"/>
    </font>
    <font>
      <b/>
      <sz val="10"/>
      <color indexed="8"/>
      <name val="標楷體"/>
      <family val="4"/>
    </font>
    <font>
      <sz val="9"/>
      <color indexed="8"/>
      <name val="標楷體"/>
      <family val="4"/>
    </font>
    <font>
      <b/>
      <sz val="9"/>
      <color indexed="8"/>
      <name val="標楷體"/>
      <family val="4"/>
    </font>
    <font>
      <sz val="9"/>
      <name val="標楷體"/>
      <family val="4"/>
    </font>
    <font>
      <vertAlign val="superscript"/>
      <sz val="12"/>
      <name val="標楷體"/>
      <family val="4"/>
    </font>
    <font>
      <b/>
      <sz val="9"/>
      <name val="標楷體"/>
      <family val="4"/>
    </font>
    <font>
      <sz val="11"/>
      <name val="細明體"/>
      <family val="3"/>
    </font>
    <font>
      <sz val="8"/>
      <name val="標楷體"/>
      <family val="4"/>
    </font>
    <font>
      <sz val="11"/>
      <name val="標楷體"/>
      <family val="4"/>
    </font>
    <font>
      <sz val="9"/>
      <color indexed="8"/>
      <name val="Times New Roman"/>
      <family val="1"/>
    </font>
    <font>
      <sz val="12"/>
      <color indexed="10"/>
      <name val="Times New Roman"/>
      <family val="1"/>
    </font>
    <font>
      <b/>
      <sz val="12"/>
      <color indexed="8"/>
      <name val="Times New Roman"/>
      <family val="1"/>
    </font>
    <font>
      <b/>
      <sz val="20"/>
      <name val="標楷體"/>
      <family val="4"/>
    </font>
    <font>
      <b/>
      <sz val="12"/>
      <name val="標楷體"/>
      <family val="4"/>
    </font>
    <font>
      <sz val="10"/>
      <name val="標楷體"/>
      <family val="4"/>
    </font>
    <font>
      <sz val="20"/>
      <name val="全真楷書"/>
      <family val="3"/>
    </font>
    <font>
      <sz val="10"/>
      <name val="Times New Roman"/>
      <family val="1"/>
    </font>
    <font>
      <sz val="12"/>
      <name val="細明體"/>
      <family val="3"/>
    </font>
    <font>
      <sz val="10"/>
      <name val="細明體"/>
      <family val="3"/>
    </font>
    <font>
      <b/>
      <sz val="14"/>
      <name val="標楷體"/>
      <family val="4"/>
    </font>
    <font>
      <b/>
      <sz val="12"/>
      <name val="Times New Roman"/>
      <family val="1"/>
    </font>
    <font>
      <sz val="14"/>
      <name val="標楷體"/>
      <family val="4"/>
    </font>
    <font>
      <sz val="20"/>
      <name val="標楷體"/>
      <family val="4"/>
    </font>
    <font>
      <sz val="18"/>
      <name val="Times New Roman"/>
      <family val="1"/>
    </font>
    <font>
      <sz val="18"/>
      <name val="標楷體"/>
      <family val="4"/>
    </font>
    <font>
      <b/>
      <sz val="18"/>
      <name val="Times New Roman"/>
      <family val="1"/>
    </font>
    <font>
      <b/>
      <sz val="20"/>
      <name val="Times New Roman"/>
      <family val="1"/>
    </font>
    <font>
      <vertAlign val="superscript"/>
      <sz val="14"/>
      <name val="Times New Roman"/>
      <family val="1"/>
    </font>
    <font>
      <sz val="14"/>
      <name val="Times New Roman"/>
      <family val="1"/>
    </font>
    <font>
      <vertAlign val="superscript"/>
      <sz val="12"/>
      <color indexed="63"/>
      <name val="Times New Roman"/>
      <family val="1"/>
    </font>
    <font>
      <sz val="12"/>
      <name val="Arial"/>
      <family val="2"/>
    </font>
    <font>
      <sz val="11"/>
      <name val="Times New Roman"/>
      <family val="1"/>
    </font>
    <font>
      <sz val="12"/>
      <color indexed="10"/>
      <name val="細明體"/>
      <family val="3"/>
    </font>
    <font>
      <b/>
      <sz val="14"/>
      <color indexed="10"/>
      <name val="Times New Roman"/>
      <family val="1"/>
    </font>
    <font>
      <sz val="10"/>
      <color indexed="10"/>
      <name val="細明體"/>
      <family val="3"/>
    </font>
    <font>
      <sz val="10"/>
      <color indexed="10"/>
      <name val="Times New Roman"/>
      <family val="1"/>
    </font>
    <font>
      <sz val="12"/>
      <color indexed="10"/>
      <name val="新細明體"/>
      <family val="1"/>
    </font>
    <font>
      <b/>
      <sz val="12"/>
      <color indexed="10"/>
      <name val="Times New Roman"/>
      <family val="1"/>
    </font>
    <font>
      <sz val="12"/>
      <color indexed="10"/>
      <name val="Symbol"/>
      <family val="1"/>
    </font>
    <font>
      <sz val="10"/>
      <color indexed="10"/>
      <name val="新細明體"/>
      <family val="1"/>
    </font>
    <font>
      <sz val="12"/>
      <color indexed="8"/>
      <name val="新細明體"/>
      <family val="1"/>
    </font>
    <font>
      <b/>
      <sz val="14"/>
      <color indexed="8"/>
      <name val="Times New Roman"/>
      <family val="1"/>
    </font>
    <font>
      <sz val="12"/>
      <color indexed="8"/>
      <name val="細明體"/>
      <family val="3"/>
    </font>
    <font>
      <sz val="10"/>
      <color indexed="8"/>
      <name val="細明體"/>
      <family val="3"/>
    </font>
    <font>
      <sz val="10"/>
      <color indexed="8"/>
      <name val="Times New Roman"/>
      <family val="1"/>
    </font>
    <font>
      <b/>
      <sz val="14"/>
      <name val="Times New Roman"/>
      <family val="1"/>
    </font>
    <font>
      <sz val="10"/>
      <name val="新細明體"/>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9"/>
        <bgColor indexed="64"/>
      </patternFill>
    </fill>
  </fills>
  <borders count="10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hair"/>
      <bottom style="hair"/>
    </border>
    <border>
      <left style="hair"/>
      <right>
        <color indexed="63"/>
      </right>
      <top style="thin"/>
      <bottom style="hair"/>
    </border>
    <border>
      <left style="hair"/>
      <right>
        <color indexed="63"/>
      </right>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color indexed="63"/>
      </left>
      <right style="thin"/>
      <top style="medium">
        <color indexed="39"/>
      </top>
      <bottom>
        <color indexed="63"/>
      </bottom>
    </border>
    <border>
      <left style="thin">
        <color indexed="12"/>
      </left>
      <right>
        <color indexed="63"/>
      </right>
      <top style="medium">
        <color indexed="39"/>
      </top>
      <bottom>
        <color indexed="63"/>
      </bottom>
    </border>
    <border>
      <left style="double">
        <color indexed="12"/>
      </left>
      <right>
        <color indexed="63"/>
      </right>
      <top style="medium">
        <color indexed="39"/>
      </top>
      <bottom style="medium">
        <color indexed="12"/>
      </bottom>
    </border>
    <border>
      <left>
        <color indexed="63"/>
      </left>
      <right>
        <color indexed="63"/>
      </right>
      <top style="medium">
        <color indexed="39"/>
      </top>
      <bottom style="medium">
        <color indexed="12"/>
      </bottom>
    </border>
    <border>
      <left style="medium">
        <color indexed="39"/>
      </left>
      <right>
        <color indexed="63"/>
      </right>
      <top>
        <color indexed="63"/>
      </top>
      <bottom>
        <color indexed="63"/>
      </bottom>
    </border>
    <border>
      <left>
        <color indexed="63"/>
      </left>
      <right style="thin"/>
      <top>
        <color indexed="63"/>
      </top>
      <bottom>
        <color indexed="63"/>
      </bottom>
    </border>
    <border>
      <left style="thin">
        <color indexed="12"/>
      </left>
      <right>
        <color indexed="63"/>
      </right>
      <top>
        <color indexed="63"/>
      </top>
      <bottom>
        <color indexed="63"/>
      </bottom>
    </border>
    <border>
      <left style="double">
        <color indexed="12"/>
      </left>
      <right>
        <color indexed="63"/>
      </right>
      <top style="medium">
        <color indexed="12"/>
      </top>
      <bottom>
        <color indexed="63"/>
      </bottom>
    </border>
    <border>
      <left style="thin">
        <color indexed="12"/>
      </left>
      <right>
        <color indexed="63"/>
      </right>
      <top style="medium">
        <color indexed="12"/>
      </top>
      <bottom>
        <color indexed="63"/>
      </bottom>
    </border>
    <border>
      <left style="medium">
        <color indexed="39"/>
      </left>
      <right>
        <color indexed="63"/>
      </right>
      <top>
        <color indexed="63"/>
      </top>
      <bottom style="thin">
        <color indexed="10"/>
      </bottom>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double">
        <color indexed="12"/>
      </left>
      <right style="thin">
        <color indexed="12"/>
      </right>
      <top style="thin">
        <color indexed="10"/>
      </top>
      <bottom style="thin">
        <color indexed="10"/>
      </bottom>
    </border>
    <border>
      <left style="thin">
        <color indexed="12"/>
      </left>
      <right>
        <color indexed="63"/>
      </right>
      <top>
        <color indexed="63"/>
      </top>
      <bottom style="thin">
        <color indexed="10"/>
      </bottom>
    </border>
    <border>
      <left>
        <color indexed="63"/>
      </left>
      <right style="medium">
        <color indexed="39"/>
      </right>
      <top>
        <color indexed="63"/>
      </top>
      <bottom style="thin">
        <color indexed="10"/>
      </bottom>
    </border>
    <border>
      <left style="thin">
        <color indexed="12"/>
      </left>
      <right style="double">
        <color indexed="12"/>
      </right>
      <top>
        <color indexed="63"/>
      </top>
      <bottom style="thin">
        <color indexed="10"/>
      </bottom>
    </border>
    <border>
      <left>
        <color indexed="63"/>
      </left>
      <right style="double">
        <color indexed="12"/>
      </right>
      <top style="thin">
        <color indexed="10"/>
      </top>
      <bottom style="thin">
        <color indexed="10"/>
      </bottom>
    </border>
    <border>
      <left style="double">
        <color indexed="12"/>
      </left>
      <right>
        <color indexed="63"/>
      </right>
      <top>
        <color indexed="63"/>
      </top>
      <bottom style="thin">
        <color indexed="10"/>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style="thin">
        <color indexed="12"/>
      </left>
      <right>
        <color indexed="63"/>
      </right>
      <top>
        <color indexed="63"/>
      </top>
      <bottom style="medium">
        <color indexed="39"/>
      </bottom>
    </border>
    <border>
      <left style="double">
        <color indexed="12"/>
      </left>
      <right>
        <color indexed="63"/>
      </right>
      <top style="thin">
        <color indexed="10"/>
      </top>
      <bottom style="medium">
        <color indexed="12"/>
      </bottom>
    </border>
    <border>
      <left style="thin">
        <color indexed="12"/>
      </left>
      <right>
        <color indexed="63"/>
      </right>
      <top style="thin">
        <color indexed="10"/>
      </top>
      <bottom style="medium">
        <color indexed="12"/>
      </bottom>
    </border>
    <border>
      <left style="thin">
        <color indexed="12"/>
      </left>
      <right style="double">
        <color indexed="12"/>
      </right>
      <top style="thin">
        <color indexed="10"/>
      </top>
      <bottom style="medium">
        <color indexed="12"/>
      </bottom>
    </border>
    <border>
      <left style="thin">
        <color indexed="12"/>
      </left>
      <right style="medium">
        <color indexed="39"/>
      </right>
      <top style="thin">
        <color indexed="10"/>
      </top>
      <bottom style="medium">
        <color indexed="12"/>
      </bottom>
    </border>
    <border>
      <left>
        <color indexed="63"/>
      </left>
      <right style="medium"/>
      <top>
        <color indexed="63"/>
      </top>
      <bottom style="thin">
        <color indexed="10"/>
      </bottom>
    </border>
    <border>
      <left style="thin">
        <color indexed="12"/>
      </left>
      <right style="double">
        <color indexed="12"/>
      </right>
      <top style="thin">
        <color indexed="10"/>
      </top>
      <bottom style="thin">
        <color indexed="10"/>
      </bottom>
    </border>
    <border>
      <left style="thin">
        <color indexed="10"/>
      </left>
      <right style="double">
        <color indexed="12"/>
      </right>
      <top style="thin">
        <color indexed="10"/>
      </top>
      <bottom style="thin">
        <color indexed="10"/>
      </bottom>
    </border>
    <border>
      <left style="thin"/>
      <right>
        <color indexed="63"/>
      </right>
      <top style="thin"/>
      <bottom style="thin"/>
    </border>
    <border>
      <left>
        <color indexed="63"/>
      </left>
      <right style="thin"/>
      <top style="thin"/>
      <bottom style="thin"/>
    </border>
    <border>
      <left>
        <color indexed="63"/>
      </left>
      <right style="thin">
        <color indexed="12"/>
      </right>
      <top style="thin">
        <color indexed="10"/>
      </top>
      <bottom style="thin">
        <color indexed="10"/>
      </bottom>
    </border>
    <border>
      <left style="thin"/>
      <right style="double"/>
      <top style="thin"/>
      <bottom style="thin"/>
    </border>
    <border>
      <left style="double"/>
      <right style="thin"/>
      <top style="thin"/>
      <bottom style="thin"/>
    </border>
    <border>
      <left style="thin">
        <color indexed="12"/>
      </left>
      <right>
        <color indexed="63"/>
      </right>
      <top style="thin">
        <color indexed="12"/>
      </top>
      <bottom style="thin">
        <color indexed="10"/>
      </bottom>
    </border>
    <border>
      <left style="double">
        <color indexed="12"/>
      </left>
      <right style="thin">
        <color indexed="12"/>
      </right>
      <top style="thin">
        <color indexed="12"/>
      </top>
      <bottom style="thin">
        <color indexed="10"/>
      </bottom>
    </border>
    <border>
      <left style="thin">
        <color indexed="12"/>
      </left>
      <right style="double">
        <color indexed="12"/>
      </right>
      <top style="thin">
        <color indexed="12"/>
      </top>
      <bottom style="thin">
        <color indexed="10"/>
      </bottom>
    </border>
    <border>
      <left>
        <color indexed="63"/>
      </left>
      <right style="medium"/>
      <top>
        <color indexed="63"/>
      </top>
      <bottom style="thin"/>
    </border>
    <border>
      <left style="thin"/>
      <right style="medium"/>
      <top style="thin"/>
      <bottom style="thin"/>
    </border>
    <border>
      <left>
        <color indexed="63"/>
      </left>
      <right style="thin">
        <color indexed="12"/>
      </right>
      <top>
        <color indexed="63"/>
      </top>
      <bottom style="thin">
        <color indexed="10"/>
      </bottom>
    </border>
    <border>
      <left style="double">
        <color indexed="12"/>
      </left>
      <right style="thin">
        <color indexed="12"/>
      </right>
      <top>
        <color indexed="63"/>
      </top>
      <bottom style="thin">
        <color indexed="10"/>
      </bottom>
    </border>
    <border>
      <left style="double">
        <color indexed="12"/>
      </left>
      <right>
        <color indexed="63"/>
      </right>
      <top style="medium">
        <color indexed="12"/>
      </top>
      <bottom style="thin">
        <color indexed="10"/>
      </bottom>
    </border>
    <border>
      <left style="thin">
        <color indexed="12"/>
      </left>
      <right>
        <color indexed="63"/>
      </right>
      <top style="medium">
        <color indexed="12"/>
      </top>
      <bottom style="thin">
        <color indexed="10"/>
      </bottom>
    </border>
    <border>
      <left style="thin">
        <color indexed="12"/>
      </left>
      <right style="double">
        <color indexed="12"/>
      </right>
      <top style="medium">
        <color indexed="12"/>
      </top>
      <bottom style="thin">
        <color indexed="10"/>
      </botto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double">
        <color indexed="12"/>
      </left>
      <right style="medium">
        <color indexed="12"/>
      </right>
      <top>
        <color indexed="63"/>
      </top>
      <bottom style="thin">
        <color indexed="10"/>
      </bottom>
    </border>
    <border>
      <left style="double">
        <color indexed="12"/>
      </left>
      <right style="medium">
        <color indexed="12"/>
      </right>
      <top>
        <color indexed="63"/>
      </top>
      <bottom style="medium">
        <color indexed="39"/>
      </bottom>
    </border>
    <border>
      <left style="double">
        <color indexed="12"/>
      </left>
      <right style="thin"/>
      <top>
        <color indexed="63"/>
      </top>
      <bottom style="thin"/>
    </border>
    <border>
      <left style="thin"/>
      <right>
        <color indexed="63"/>
      </right>
      <top>
        <color indexed="63"/>
      </top>
      <bottom style="thin"/>
    </border>
    <border>
      <left style="thin"/>
      <right style="medium"/>
      <top>
        <color indexed="63"/>
      </top>
      <bottom style="thin"/>
    </border>
    <border>
      <left style="double">
        <color indexed="12"/>
      </left>
      <right style="medium">
        <color indexed="39"/>
      </right>
      <top style="medium">
        <color indexed="39"/>
      </top>
      <bottom>
        <color indexed="63"/>
      </bottom>
    </border>
    <border>
      <left>
        <color indexed="63"/>
      </left>
      <right style="medium">
        <color indexed="39"/>
      </right>
      <top>
        <color indexed="63"/>
      </top>
      <bottom style="medium">
        <color indexed="48"/>
      </bottom>
    </border>
    <border>
      <left style="double">
        <color indexed="12"/>
      </left>
      <right>
        <color indexed="63"/>
      </right>
      <top style="medium">
        <color indexed="39"/>
      </top>
      <bottom style="thin"/>
    </border>
    <border>
      <left>
        <color indexed="63"/>
      </left>
      <right>
        <color indexed="63"/>
      </right>
      <top style="medium">
        <color indexed="39"/>
      </top>
      <bottom style="thin"/>
    </border>
    <border>
      <left>
        <color indexed="63"/>
      </left>
      <right style="double">
        <color indexed="12"/>
      </right>
      <top style="medium">
        <color indexed="39"/>
      </top>
      <bottom style="thin"/>
    </border>
    <border>
      <left style="double">
        <color indexed="12"/>
      </left>
      <right>
        <color indexed="63"/>
      </right>
      <top style="medium">
        <color indexed="39"/>
      </top>
      <bottom>
        <color indexed="63"/>
      </bottom>
    </border>
    <border>
      <left>
        <color indexed="63"/>
      </left>
      <right style="double">
        <color indexed="12"/>
      </right>
      <top style="medium">
        <color indexed="39"/>
      </top>
      <bottom>
        <color indexed="63"/>
      </bottom>
    </border>
    <border>
      <left style="double">
        <color indexed="12"/>
      </left>
      <right style="medium">
        <color indexed="39"/>
      </right>
      <top>
        <color indexed="63"/>
      </top>
      <bottom style="medium">
        <color indexed="48"/>
      </bottom>
    </border>
    <border>
      <left style="medium"/>
      <right>
        <color indexed="63"/>
      </right>
      <top>
        <color indexed="63"/>
      </top>
      <bottom style="thin">
        <color indexed="10"/>
      </bottom>
    </border>
    <border>
      <left style="medium"/>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double">
        <color indexed="12"/>
      </right>
      <top style="medium">
        <color indexed="39"/>
      </top>
      <bottom style="medium">
        <color indexed="12"/>
      </bottom>
    </border>
    <border>
      <left style="medium">
        <color indexed="39"/>
      </left>
      <right>
        <color indexed="63"/>
      </right>
      <top style="thin">
        <color indexed="10"/>
      </top>
      <bottom style="thin">
        <color indexed="10"/>
      </bottom>
    </border>
    <border>
      <left style="double">
        <color indexed="12"/>
      </left>
      <right>
        <color indexed="63"/>
      </right>
      <top style="thin">
        <color indexed="10"/>
      </top>
      <bottom style="thin">
        <color indexed="10"/>
      </bottom>
    </border>
    <border>
      <left>
        <color indexed="63"/>
      </left>
      <right style="medium">
        <color indexed="39"/>
      </right>
      <top style="thin">
        <color indexed="10"/>
      </top>
      <bottom style="thin">
        <color indexed="10"/>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2" borderId="0" applyNumberFormat="0" applyBorder="0" applyAlignment="0" applyProtection="0"/>
    <xf numFmtId="0" fontId="2" fillId="0" borderId="1" applyNumberFormat="0" applyAlignment="0" applyProtection="0"/>
    <xf numFmtId="0" fontId="2" fillId="0" borderId="2">
      <alignment horizontal="left" vertical="center"/>
      <protection/>
    </xf>
    <xf numFmtId="10" fontId="1" fillId="3" borderId="3" applyNumberFormat="0" applyBorder="0" applyAlignment="0" applyProtection="0"/>
    <xf numFmtId="0" fontId="3" fillId="0" borderId="4" applyNumberFormat="0">
      <alignment horizontal="left" vertical="center"/>
      <protection/>
    </xf>
    <xf numFmtId="0" fontId="3" fillId="0" borderId="4" applyNumberFormat="0">
      <alignment horizontal="left" vertical="center"/>
      <protection/>
    </xf>
    <xf numFmtId="190" fontId="4" fillId="0" borderId="0">
      <alignment/>
      <protection/>
    </xf>
    <xf numFmtId="0" fontId="5" fillId="0" borderId="0">
      <alignment/>
      <protection/>
    </xf>
    <xf numFmtId="10" fontId="6" fillId="0" borderId="0" applyFont="0" applyFill="0" applyBorder="0" applyAlignment="0" applyProtection="0"/>
    <xf numFmtId="0" fontId="6" fillId="4" borderId="0">
      <alignment/>
      <protection/>
    </xf>
    <xf numFmtId="0" fontId="3" fillId="0" borderId="5">
      <alignment horizontal="left" vertical="center"/>
      <protection/>
    </xf>
    <xf numFmtId="0" fontId="3" fillId="0" borderId="6" applyNumberFormat="0" applyFill="0" applyProtection="0">
      <alignment horizontal="left" vertical="center"/>
    </xf>
    <xf numFmtId="191" fontId="6" fillId="0" borderId="0" applyFont="0" applyFill="0" applyBorder="0" applyAlignment="0" applyProtection="0"/>
    <xf numFmtId="192" fontId="6"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protection/>
    </xf>
    <xf numFmtId="0" fontId="0" fillId="0" borderId="0">
      <alignment/>
      <protection/>
    </xf>
    <xf numFmtId="0" fontId="7" fillId="0" borderId="0">
      <alignment/>
      <protection/>
    </xf>
    <xf numFmtId="0" fontId="8"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40" fontId="3" fillId="0" borderId="7" applyFill="0" applyProtection="0">
      <alignment horizontal="right" vertical="center"/>
    </xf>
    <xf numFmtId="0" fontId="10" fillId="0" borderId="0" applyNumberFormat="0" applyFill="0" applyBorder="0" applyAlignment="0" applyProtection="0"/>
    <xf numFmtId="9" fontId="0" fillId="0" borderId="0" applyFont="0" applyFill="0" applyBorder="0" applyAlignment="0" applyProtection="0"/>
    <xf numFmtId="0" fontId="0" fillId="0" borderId="2">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cellStyleXfs>
  <cellXfs count="608">
    <xf numFmtId="0" fontId="0" fillId="0" borderId="0" xfId="0" applyAlignment="1">
      <alignment/>
    </xf>
    <xf numFmtId="4" fontId="19" fillId="5" borderId="0" xfId="32" applyNumberFormat="1" applyFont="1" applyFill="1" applyAlignment="1">
      <alignment horizontal="centerContinuous" vertical="top"/>
    </xf>
    <xf numFmtId="0" fontId="12" fillId="5" borderId="0" xfId="32" applyFont="1" applyFill="1" applyAlignment="1">
      <alignment horizontal="centerContinuous"/>
    </xf>
    <xf numFmtId="0" fontId="12" fillId="5" borderId="0" xfId="32" applyFont="1" applyFill="1" applyAlignment="1">
      <alignment/>
    </xf>
    <xf numFmtId="0" fontId="20" fillId="5" borderId="0" xfId="32" applyFont="1" applyFill="1" applyAlignment="1">
      <alignment horizontal="centerContinuous"/>
    </xf>
    <xf numFmtId="184" fontId="13" fillId="5" borderId="0" xfId="32" applyNumberFormat="1" applyFont="1" applyFill="1" applyAlignment="1" applyProtection="1" quotePrefix="1">
      <alignment/>
      <protection/>
    </xf>
    <xf numFmtId="0" fontId="21" fillId="5" borderId="0" xfId="32" applyFont="1" applyFill="1" applyAlignment="1" applyProtection="1">
      <alignment horizontal="right"/>
      <protection/>
    </xf>
    <xf numFmtId="0" fontId="13" fillId="5" borderId="0" xfId="32" applyFont="1" applyFill="1" applyAlignment="1" applyProtection="1">
      <alignment horizontal="right"/>
      <protection/>
    </xf>
    <xf numFmtId="0" fontId="13" fillId="5" borderId="0" xfId="32" applyFont="1" applyFill="1" applyBorder="1" applyAlignment="1" applyProtection="1" quotePrefix="1">
      <alignment horizontal="left" shrinkToFit="1"/>
      <protection/>
    </xf>
    <xf numFmtId="0" fontId="12" fillId="5" borderId="0" xfId="32" applyFont="1" applyFill="1" applyAlignment="1" applyProtection="1">
      <alignment/>
      <protection/>
    </xf>
    <xf numFmtId="184" fontId="13" fillId="5" borderId="0" xfId="0" applyNumberFormat="1" applyFont="1" applyFill="1" applyBorder="1" applyAlignment="1" quotePrefix="1">
      <alignment horizontal="center"/>
    </xf>
    <xf numFmtId="0" fontId="12" fillId="5" borderId="8" xfId="32" applyFont="1" applyFill="1" applyBorder="1" applyAlignment="1" quotePrefix="1">
      <alignment horizontal="left"/>
    </xf>
    <xf numFmtId="38" fontId="22" fillId="5" borderId="9" xfId="42" applyNumberFormat="1" applyFont="1" applyFill="1" applyBorder="1" applyAlignment="1">
      <alignment horizontal="centerContinuous"/>
    </xf>
    <xf numFmtId="0" fontId="22" fillId="5" borderId="9" xfId="25" applyFont="1" applyFill="1" applyBorder="1" applyAlignment="1">
      <alignment horizontal="centerContinuous"/>
      <protection/>
    </xf>
    <xf numFmtId="0" fontId="22" fillId="5" borderId="9" xfId="32" applyFont="1" applyFill="1" applyBorder="1" applyAlignment="1">
      <alignment horizontal="centerContinuous"/>
    </xf>
    <xf numFmtId="40" fontId="22" fillId="5" borderId="9" xfId="42" applyFont="1" applyFill="1" applyBorder="1" applyAlignment="1">
      <alignment horizontal="centerContinuous"/>
    </xf>
    <xf numFmtId="0" fontId="22" fillId="5" borderId="10" xfId="26" applyFont="1" applyFill="1" applyBorder="1" applyAlignment="1" applyProtection="1">
      <alignment horizontal="centerContinuous"/>
      <protection/>
    </xf>
    <xf numFmtId="0" fontId="12" fillId="5" borderId="11" xfId="32" applyFont="1" applyFill="1" applyBorder="1" applyAlignment="1" quotePrefix="1">
      <alignment horizontal="left" vertical="center"/>
    </xf>
    <xf numFmtId="0" fontId="22" fillId="5" borderId="2" xfId="32" applyFont="1" applyFill="1" applyBorder="1" applyAlignment="1" applyProtection="1">
      <alignment horizontal="left" vertical="center"/>
      <protection/>
    </xf>
    <xf numFmtId="0" fontId="22" fillId="5" borderId="2" xfId="26" applyFont="1" applyFill="1" applyBorder="1" applyAlignment="1" applyProtection="1">
      <alignment horizontal="justify" vertical="center" wrapText="1"/>
      <protection/>
    </xf>
    <xf numFmtId="0" fontId="22" fillId="5" borderId="2" xfId="25" applyFont="1" applyFill="1" applyBorder="1" applyAlignment="1">
      <alignment horizontal="center" vertical="center"/>
      <protection/>
    </xf>
    <xf numFmtId="40" fontId="22" fillId="5" borderId="2" xfId="42" applyNumberFormat="1" applyFont="1" applyFill="1" applyBorder="1" applyProtection="1">
      <alignment horizontal="right" vertical="center"/>
      <protection/>
    </xf>
    <xf numFmtId="40" fontId="22" fillId="5" borderId="2" xfId="42" applyFont="1" applyFill="1" applyBorder="1" applyProtection="1">
      <alignment horizontal="right" vertical="center"/>
      <protection/>
    </xf>
    <xf numFmtId="40" fontId="15" fillId="5" borderId="12" xfId="42" applyFont="1" applyFill="1" applyBorder="1" applyAlignment="1" applyProtection="1">
      <alignment horizontal="left" vertical="center" wrapText="1"/>
      <protection/>
    </xf>
    <xf numFmtId="0" fontId="12" fillId="5" borderId="11" xfId="19" applyFont="1" applyFill="1" applyBorder="1" applyAlignment="1" quotePrefix="1">
      <alignment horizontal="left" vertical="center"/>
      <protection/>
    </xf>
    <xf numFmtId="0" fontId="22" fillId="5" borderId="2" xfId="26" applyFont="1" applyFill="1" applyBorder="1" applyProtection="1">
      <alignment horizontal="left" vertical="center"/>
      <protection/>
    </xf>
    <xf numFmtId="40" fontId="22" fillId="5" borderId="2" xfId="42" applyFont="1" applyFill="1" applyBorder="1" applyAlignment="1" applyProtection="1">
      <alignment horizontal="center" vertical="center"/>
      <protection/>
    </xf>
    <xf numFmtId="179" fontId="22" fillId="5" borderId="2" xfId="42" applyNumberFormat="1" applyFont="1" applyFill="1" applyBorder="1" applyProtection="1" quotePrefix="1">
      <alignment horizontal="right" vertical="center"/>
      <protection/>
    </xf>
    <xf numFmtId="40" fontId="22" fillId="5" borderId="12" xfId="42" applyFont="1" applyFill="1" applyBorder="1" applyAlignment="1" applyProtection="1">
      <alignment horizontal="left" vertical="center" wrapText="1"/>
      <protection/>
    </xf>
    <xf numFmtId="40" fontId="22" fillId="5" borderId="2" xfId="42" applyFont="1" applyFill="1" applyBorder="1" applyProtection="1" quotePrefix="1">
      <alignment horizontal="right" vertical="center"/>
      <protection/>
    </xf>
    <xf numFmtId="40" fontId="22" fillId="5" borderId="12" xfId="42" applyFont="1" applyFill="1" applyBorder="1" applyAlignment="1" applyProtection="1">
      <alignment horizontal="left" vertical="center"/>
      <protection/>
    </xf>
    <xf numFmtId="0" fontId="22" fillId="5" borderId="2" xfId="32" applyFont="1" applyFill="1" applyBorder="1" applyAlignment="1">
      <alignment horizontal="centerContinuous" vertical="center"/>
    </xf>
    <xf numFmtId="0" fontId="22" fillId="5" borderId="2" xfId="32" applyFont="1" applyFill="1" applyBorder="1" applyAlignment="1">
      <alignment vertical="center"/>
    </xf>
    <xf numFmtId="0" fontId="22" fillId="5" borderId="2" xfId="26" applyFont="1" applyFill="1" applyBorder="1">
      <alignment horizontal="left" vertical="center"/>
    </xf>
    <xf numFmtId="0" fontId="22" fillId="5" borderId="12" xfId="26" applyFont="1" applyFill="1" applyBorder="1" applyAlignment="1" applyProtection="1">
      <alignment horizontal="left" vertical="center"/>
      <protection/>
    </xf>
    <xf numFmtId="0" fontId="22" fillId="5" borderId="12" xfId="26" applyFont="1" applyFill="1" applyBorder="1" applyProtection="1" quotePrefix="1">
      <alignment horizontal="left" vertical="center"/>
      <protection/>
    </xf>
    <xf numFmtId="40" fontId="22" fillId="5" borderId="2" xfId="42" applyFont="1" applyFill="1" applyBorder="1" applyAlignment="1" applyProtection="1">
      <alignment horizontal="right" vertical="center"/>
      <protection/>
    </xf>
    <xf numFmtId="0" fontId="22" fillId="5" borderId="12" xfId="26" applyFont="1" applyFill="1" applyBorder="1" applyProtection="1">
      <alignment horizontal="left" vertical="center"/>
      <protection/>
    </xf>
    <xf numFmtId="0" fontId="23" fillId="5" borderId="2" xfId="32" applyFont="1" applyFill="1" applyBorder="1" applyAlignment="1">
      <alignment horizontal="center" vertical="center"/>
    </xf>
    <xf numFmtId="40" fontId="23" fillId="5" borderId="2" xfId="42" applyFont="1" applyFill="1" applyBorder="1" applyAlignment="1">
      <alignment horizontal="left" vertical="center"/>
    </xf>
    <xf numFmtId="40" fontId="23" fillId="5" borderId="2" xfId="42" applyFont="1" applyFill="1" applyBorder="1" applyAlignment="1">
      <alignment horizontal="right" vertical="center"/>
    </xf>
    <xf numFmtId="40" fontId="22" fillId="5" borderId="2" xfId="42" applyFont="1" applyFill="1" applyBorder="1" applyAlignment="1">
      <alignment vertical="center"/>
    </xf>
    <xf numFmtId="40" fontId="22" fillId="5" borderId="12" xfId="42" applyFont="1" applyFill="1" applyBorder="1" applyAlignment="1">
      <alignment vertical="center"/>
    </xf>
    <xf numFmtId="0" fontId="22" fillId="5" borderId="2" xfId="32" applyFont="1" applyFill="1" applyBorder="1" applyAlignment="1">
      <alignment horizontal="justify"/>
    </xf>
    <xf numFmtId="0" fontId="22" fillId="5" borderId="2" xfId="32" applyFont="1" applyFill="1" applyBorder="1" applyAlignment="1">
      <alignment horizontal="center" vertical="center"/>
    </xf>
    <xf numFmtId="40" fontId="22" fillId="5" borderId="2" xfId="42" applyFont="1" applyFill="1" applyBorder="1" applyAlignment="1">
      <alignment horizontal="center" vertical="center"/>
    </xf>
    <xf numFmtId="40" fontId="22" fillId="5" borderId="12" xfId="42" applyFont="1" applyFill="1" applyBorder="1" applyAlignment="1">
      <alignment horizontal="center" vertical="center"/>
    </xf>
    <xf numFmtId="0" fontId="12" fillId="5" borderId="11" xfId="19" applyFont="1" applyFill="1" applyBorder="1" applyAlignment="1">
      <alignment horizontal="left" vertical="center"/>
      <protection/>
    </xf>
    <xf numFmtId="0" fontId="12" fillId="5" borderId="2" xfId="32" applyFont="1" applyFill="1" applyBorder="1" applyAlignment="1" applyProtection="1">
      <alignment/>
      <protection/>
    </xf>
    <xf numFmtId="0" fontId="21" fillId="5" borderId="2" xfId="32" applyFont="1" applyFill="1" applyBorder="1" applyAlignment="1" applyProtection="1">
      <alignment horizontal="right"/>
      <protection/>
    </xf>
    <xf numFmtId="0" fontId="13" fillId="5" borderId="12" xfId="32" applyFont="1" applyFill="1" applyBorder="1" applyAlignment="1" applyProtection="1">
      <alignment horizontal="right"/>
      <protection/>
    </xf>
    <xf numFmtId="0" fontId="12" fillId="5" borderId="11" xfId="32" applyFont="1" applyFill="1" applyBorder="1" applyAlignment="1">
      <alignment horizontal="left" vertical="center"/>
    </xf>
    <xf numFmtId="0" fontId="12" fillId="5" borderId="11" xfId="19" applyFont="1" applyFill="1" applyBorder="1">
      <alignment horizontal="left" vertical="center"/>
      <protection/>
    </xf>
    <xf numFmtId="0" fontId="17" fillId="5" borderId="11" xfId="32" applyFont="1" applyFill="1" applyBorder="1" applyAlignment="1" quotePrefix="1">
      <alignment horizontal="left" vertical="center"/>
    </xf>
    <xf numFmtId="0" fontId="24" fillId="5" borderId="2" xfId="32" applyFont="1" applyFill="1" applyBorder="1" applyAlignment="1">
      <alignment vertical="center"/>
    </xf>
    <xf numFmtId="40" fontId="24" fillId="5" borderId="2" xfId="42" applyFont="1" applyFill="1" applyBorder="1" applyAlignment="1" applyProtection="1">
      <alignment horizontal="center" vertical="center"/>
      <protection/>
    </xf>
    <xf numFmtId="40" fontId="24" fillId="5" borderId="2" xfId="42" applyFont="1" applyFill="1" applyBorder="1" applyAlignment="1" applyProtection="1">
      <alignment horizontal="right" vertical="center"/>
      <protection/>
    </xf>
    <xf numFmtId="0" fontId="24" fillId="5" borderId="12" xfId="26" applyFont="1" applyFill="1" applyBorder="1" applyProtection="1">
      <alignment horizontal="left" vertical="center"/>
      <protection/>
    </xf>
    <xf numFmtId="0" fontId="17" fillId="5" borderId="11" xfId="33" applyFont="1" applyFill="1" applyBorder="1" applyAlignment="1" quotePrefix="1">
      <alignment horizontal="left" vertical="center"/>
    </xf>
    <xf numFmtId="0" fontId="17" fillId="5" borderId="2" xfId="33" applyFont="1" applyFill="1" applyBorder="1" applyAlignment="1" quotePrefix="1">
      <alignment horizontal="left" vertical="center"/>
    </xf>
    <xf numFmtId="0" fontId="24" fillId="5" borderId="2" xfId="33" applyFont="1" applyFill="1" applyBorder="1" applyAlignment="1">
      <alignment vertical="center"/>
    </xf>
    <xf numFmtId="0" fontId="26" fillId="5" borderId="2" xfId="33" applyFont="1" applyFill="1" applyBorder="1" applyAlignment="1">
      <alignment horizontal="center" vertical="center"/>
    </xf>
    <xf numFmtId="40" fontId="26" fillId="5" borderId="2" xfId="42" applyFont="1" applyFill="1" applyBorder="1" applyAlignment="1">
      <alignment horizontal="left" vertical="center"/>
    </xf>
    <xf numFmtId="40" fontId="26" fillId="5" borderId="2" xfId="42" applyFont="1" applyFill="1" applyBorder="1" applyAlignment="1">
      <alignment horizontal="right" vertical="center"/>
    </xf>
    <xf numFmtId="40" fontId="24" fillId="5" borderId="2" xfId="42" applyFont="1" applyFill="1" applyBorder="1" applyProtection="1">
      <alignment horizontal="right" vertical="center"/>
      <protection/>
    </xf>
    <xf numFmtId="40" fontId="24" fillId="5" borderId="12" xfId="42" applyFont="1" applyFill="1" applyBorder="1" applyAlignment="1" applyProtection="1">
      <alignment horizontal="left" vertical="center"/>
      <protection/>
    </xf>
    <xf numFmtId="40" fontId="24" fillId="5" borderId="2" xfId="42" applyFont="1" applyFill="1" applyBorder="1" applyAlignment="1">
      <alignment horizontal="center" vertical="center"/>
    </xf>
    <xf numFmtId="40" fontId="24" fillId="5" borderId="12" xfId="42" applyFont="1" applyFill="1" applyBorder="1" applyAlignment="1">
      <alignment horizontal="center" vertical="center"/>
    </xf>
    <xf numFmtId="4" fontId="12" fillId="5" borderId="0" xfId="37" applyNumberFormat="1" applyFont="1" applyFill="1">
      <alignment/>
      <protection/>
    </xf>
    <xf numFmtId="0" fontId="17" fillId="5" borderId="11" xfId="0" applyFont="1" applyFill="1" applyBorder="1" applyAlignment="1" quotePrefix="1">
      <alignment horizontal="left" vertical="center"/>
    </xf>
    <xf numFmtId="0" fontId="24" fillId="5" borderId="2" xfId="32" applyFont="1" applyFill="1" applyBorder="1" applyAlignment="1">
      <alignment horizontal="center" vertical="center"/>
    </xf>
    <xf numFmtId="40" fontId="24" fillId="5" borderId="2" xfId="42" applyFont="1" applyFill="1" applyBorder="1" applyAlignment="1">
      <alignment vertical="center"/>
    </xf>
    <xf numFmtId="0" fontId="17" fillId="0" borderId="11" xfId="0" applyFont="1" applyFill="1" applyBorder="1" applyAlignment="1" quotePrefix="1">
      <alignment horizontal="left" vertical="center"/>
    </xf>
    <xf numFmtId="0" fontId="24" fillId="0" borderId="2" xfId="32" applyFont="1" applyBorder="1" applyAlignment="1">
      <alignment vertical="center"/>
    </xf>
    <xf numFmtId="0" fontId="24" fillId="0" borderId="2" xfId="32" applyFont="1" applyBorder="1" applyAlignment="1">
      <alignment horizontal="center" vertical="center"/>
    </xf>
    <xf numFmtId="40" fontId="24" fillId="0" borderId="2" xfId="42" applyFont="1" applyBorder="1" applyAlignment="1">
      <alignment vertical="center"/>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24" fillId="0" borderId="14" xfId="32" applyFont="1" applyBorder="1" applyAlignment="1">
      <alignment vertical="center"/>
    </xf>
    <xf numFmtId="0" fontId="24" fillId="0" borderId="14" xfId="32" applyFont="1" applyBorder="1" applyAlignment="1">
      <alignment horizontal="center" vertical="center"/>
    </xf>
    <xf numFmtId="40" fontId="24" fillId="0" borderId="14" xfId="42" applyFont="1" applyBorder="1" applyAlignment="1">
      <alignment vertical="center"/>
    </xf>
    <xf numFmtId="40" fontId="24" fillId="5" borderId="15" xfId="42" applyFont="1" applyFill="1" applyBorder="1" applyAlignment="1">
      <alignment horizontal="center" vertical="center"/>
    </xf>
    <xf numFmtId="0" fontId="17" fillId="0" borderId="0" xfId="0" applyFont="1" applyFill="1" applyBorder="1" applyAlignment="1" quotePrefix="1">
      <alignment horizontal="left" vertical="center"/>
    </xf>
    <xf numFmtId="0" fontId="24" fillId="0" borderId="0" xfId="32" applyFont="1" applyBorder="1" applyAlignment="1">
      <alignment vertical="center"/>
    </xf>
    <xf numFmtId="0" fontId="24" fillId="0" borderId="0" xfId="32" applyFont="1" applyBorder="1" applyAlignment="1">
      <alignment horizontal="center" vertical="center"/>
    </xf>
    <xf numFmtId="40" fontId="24" fillId="0" borderId="0" xfId="42" applyFont="1" applyBorder="1" applyAlignment="1">
      <alignment vertical="center"/>
    </xf>
    <xf numFmtId="40" fontId="24" fillId="5" borderId="0" xfId="42" applyFont="1" applyFill="1" applyBorder="1" applyAlignment="1">
      <alignment horizontal="center" vertical="center"/>
    </xf>
    <xf numFmtId="0" fontId="21" fillId="5" borderId="0" xfId="32" applyFont="1" applyFill="1" applyAlignment="1" quotePrefix="1">
      <alignment horizontal="left"/>
    </xf>
    <xf numFmtId="0" fontId="22" fillId="5" borderId="0" xfId="32" applyFont="1" applyFill="1" applyBorder="1" applyAlignment="1">
      <alignment vertical="center"/>
    </xf>
    <xf numFmtId="0" fontId="23" fillId="5" borderId="0" xfId="32" applyFont="1" applyFill="1" applyBorder="1" applyAlignment="1">
      <alignment vertical="center"/>
    </xf>
    <xf numFmtId="40" fontId="23" fillId="5" borderId="0" xfId="42" applyFont="1" applyFill="1" applyBorder="1" applyAlignment="1">
      <alignment horizontal="left" vertical="center"/>
    </xf>
    <xf numFmtId="40" fontId="23" fillId="5" borderId="0" xfId="42" applyFont="1" applyFill="1" applyBorder="1" applyAlignment="1">
      <alignment horizontal="right" vertical="center"/>
    </xf>
    <xf numFmtId="40" fontId="22" fillId="5" borderId="0" xfId="42" applyFont="1" applyFill="1" applyBorder="1" applyAlignment="1">
      <alignment vertical="center"/>
    </xf>
    <xf numFmtId="0" fontId="13" fillId="5" borderId="16" xfId="32" applyFont="1" applyFill="1" applyBorder="1" applyAlignment="1" applyProtection="1" quotePrefix="1">
      <alignment horizontal="left" shrinkToFit="1"/>
      <protection/>
    </xf>
    <xf numFmtId="0" fontId="17" fillId="5" borderId="11" xfId="19" applyFont="1" applyFill="1" applyBorder="1" applyAlignment="1" quotePrefix="1">
      <alignment vertical="center"/>
      <protection/>
    </xf>
    <xf numFmtId="0" fontId="17" fillId="5" borderId="2" xfId="19" applyFont="1" applyFill="1" applyBorder="1" applyAlignment="1" quotePrefix="1">
      <alignment vertical="center"/>
      <protection/>
    </xf>
    <xf numFmtId="40" fontId="24" fillId="5" borderId="12" xfId="42" applyFont="1" applyFill="1" applyBorder="1" applyAlignment="1">
      <alignment vertical="center"/>
    </xf>
    <xf numFmtId="0" fontId="17" fillId="5" borderId="11" xfId="19" applyFont="1" applyFill="1" applyBorder="1" applyAlignment="1">
      <alignment horizontal="left" vertical="center"/>
      <protection/>
    </xf>
    <xf numFmtId="0" fontId="12" fillId="5" borderId="0" xfId="32" applyFont="1" applyFill="1" applyAlignment="1">
      <alignment horizontal="left"/>
    </xf>
    <xf numFmtId="40" fontId="24" fillId="5" borderId="2" xfId="42" applyFont="1" applyFill="1" applyBorder="1" applyAlignment="1">
      <alignment horizontal="centerContinuous" vertical="center"/>
    </xf>
    <xf numFmtId="40" fontId="24" fillId="5" borderId="12" xfId="42" applyFont="1" applyFill="1" applyBorder="1" applyAlignment="1">
      <alignment horizontal="centerContinuous" vertical="center"/>
    </xf>
    <xf numFmtId="0" fontId="17" fillId="5" borderId="11" xfId="19" applyFont="1" applyFill="1" applyBorder="1" applyAlignment="1" quotePrefix="1">
      <alignment horizontal="left" vertical="center"/>
      <protection/>
    </xf>
    <xf numFmtId="0" fontId="24" fillId="5" borderId="2" xfId="33" applyFont="1" applyFill="1" applyBorder="1" applyAlignment="1" applyProtection="1">
      <alignment horizontal="left" vertical="center"/>
      <protection/>
    </xf>
    <xf numFmtId="0" fontId="28" fillId="5" borderId="2" xfId="26" applyFont="1" applyFill="1" applyBorder="1" applyAlignment="1" applyProtection="1">
      <alignment horizontal="left" vertical="center" wrapText="1"/>
      <protection/>
    </xf>
    <xf numFmtId="40" fontId="24" fillId="5" borderId="2" xfId="42" applyFont="1" applyFill="1" applyBorder="1" applyProtection="1" quotePrefix="1">
      <alignment horizontal="right" vertical="center"/>
      <protection/>
    </xf>
    <xf numFmtId="40" fontId="18" fillId="5" borderId="12" xfId="42" applyFont="1" applyFill="1" applyBorder="1" applyAlignment="1" applyProtection="1">
      <alignment horizontal="left" vertical="center" wrapText="1"/>
      <protection/>
    </xf>
    <xf numFmtId="0" fontId="24" fillId="5" borderId="2" xfId="33" applyFont="1" applyFill="1" applyBorder="1" applyAlignment="1">
      <alignment horizontal="centerContinuous" vertical="center"/>
    </xf>
    <xf numFmtId="0" fontId="24" fillId="5" borderId="2" xfId="26" applyFont="1" applyFill="1" applyBorder="1">
      <alignment horizontal="left" vertical="center"/>
    </xf>
    <xf numFmtId="4" fontId="12" fillId="5" borderId="2" xfId="31" applyNumberFormat="1" applyFont="1" applyFill="1" applyBorder="1" applyAlignment="1">
      <alignment vertical="center"/>
      <protection/>
    </xf>
    <xf numFmtId="4" fontId="12" fillId="5" borderId="12" xfId="31" applyNumberFormat="1" applyFont="1" applyFill="1" applyBorder="1">
      <alignment/>
      <protection/>
    </xf>
    <xf numFmtId="0" fontId="12" fillId="5" borderId="11" xfId="37" applyFont="1" applyFill="1" applyBorder="1" applyAlignment="1" quotePrefix="1">
      <alignment horizontal="left"/>
      <protection/>
    </xf>
    <xf numFmtId="4" fontId="12" fillId="5" borderId="11" xfId="31" applyNumberFormat="1" applyFont="1" applyFill="1" applyBorder="1" applyAlignment="1" quotePrefix="1">
      <alignment horizontal="left" vertical="center"/>
      <protection/>
    </xf>
    <xf numFmtId="0" fontId="24" fillId="5" borderId="2" xfId="32" applyFont="1" applyFill="1" applyBorder="1" applyAlignment="1" applyProtection="1">
      <alignment horizontal="left" vertical="center"/>
      <protection/>
    </xf>
    <xf numFmtId="0" fontId="24" fillId="5" borderId="2" xfId="26" applyFont="1" applyFill="1" applyBorder="1" applyProtection="1">
      <alignment horizontal="left" vertical="center"/>
      <protection/>
    </xf>
    <xf numFmtId="0" fontId="17" fillId="5" borderId="12" xfId="32" applyFont="1" applyFill="1" applyBorder="1" applyAlignment="1">
      <alignment/>
    </xf>
    <xf numFmtId="0" fontId="24" fillId="5" borderId="14" xfId="33" applyFont="1" applyFill="1" applyBorder="1" applyAlignment="1">
      <alignment horizontal="centerContinuous" vertical="center"/>
    </xf>
    <xf numFmtId="0" fontId="24" fillId="5" borderId="14" xfId="26" applyFont="1" applyFill="1" applyBorder="1">
      <alignment horizontal="left" vertical="center"/>
    </xf>
    <xf numFmtId="40" fontId="24" fillId="5" borderId="14" xfId="42" applyFont="1" applyFill="1" applyBorder="1" applyAlignment="1" applyProtection="1">
      <alignment horizontal="center" vertical="center"/>
      <protection/>
    </xf>
    <xf numFmtId="40" fontId="24" fillId="5" borderId="14" xfId="42" applyFont="1" applyFill="1" applyBorder="1" applyProtection="1">
      <alignment horizontal="right" vertical="center"/>
      <protection/>
    </xf>
    <xf numFmtId="40" fontId="24" fillId="5" borderId="15" xfId="42" applyFont="1" applyFill="1" applyBorder="1" applyAlignment="1" applyProtection="1">
      <alignment horizontal="left" vertical="center"/>
      <protection/>
    </xf>
    <xf numFmtId="0" fontId="17" fillId="5" borderId="0" xfId="19" applyFont="1" applyFill="1" applyBorder="1" applyAlignment="1" quotePrefix="1">
      <alignment horizontal="center" vertical="center"/>
      <protection/>
    </xf>
    <xf numFmtId="0" fontId="12" fillId="5" borderId="16" xfId="32" applyFont="1" applyFill="1" applyBorder="1" applyAlignment="1" applyProtection="1">
      <alignment/>
      <protection/>
    </xf>
    <xf numFmtId="0" fontId="12" fillId="5" borderId="16" xfId="32" applyFont="1" applyFill="1" applyBorder="1" applyAlignment="1">
      <alignment/>
    </xf>
    <xf numFmtId="184" fontId="13" fillId="5" borderId="16" xfId="0" applyNumberFormat="1" applyFont="1" applyFill="1" applyBorder="1" applyAlignment="1" quotePrefix="1">
      <alignment horizontal="center"/>
    </xf>
    <xf numFmtId="0" fontId="12" fillId="5" borderId="11" xfId="33" applyFont="1" applyFill="1" applyBorder="1" applyAlignment="1" quotePrefix="1">
      <alignment horizontal="left" vertical="center"/>
    </xf>
    <xf numFmtId="0" fontId="14" fillId="5" borderId="11" xfId="37" applyFont="1" applyFill="1" applyBorder="1" applyAlignment="1">
      <alignment vertical="center"/>
      <protection/>
    </xf>
    <xf numFmtId="0" fontId="14" fillId="5" borderId="11" xfId="37" applyFont="1" applyFill="1" applyBorder="1" applyAlignment="1">
      <alignment horizontal="left" vertical="center"/>
      <protection/>
    </xf>
    <xf numFmtId="0" fontId="12" fillId="5" borderId="2" xfId="33" applyFont="1" applyFill="1" applyBorder="1" applyAlignment="1" quotePrefix="1">
      <alignment horizontal="left" vertical="center"/>
    </xf>
    <xf numFmtId="0" fontId="12" fillId="5" borderId="11" xfId="0" applyFont="1" applyFill="1" applyBorder="1" applyAlignment="1" quotePrefix="1">
      <alignment horizontal="left"/>
    </xf>
    <xf numFmtId="4" fontId="14" fillId="5" borderId="17" xfId="31" applyNumberFormat="1" applyFont="1" applyFill="1" applyBorder="1" applyAlignment="1">
      <alignment vertical="center"/>
      <protection/>
    </xf>
    <xf numFmtId="4" fontId="12" fillId="5" borderId="18" xfId="31" applyNumberFormat="1" applyFont="1" applyFill="1" applyBorder="1" applyAlignment="1">
      <alignment vertical="center"/>
      <protection/>
    </xf>
    <xf numFmtId="40" fontId="22" fillId="5" borderId="18" xfId="42" applyFont="1" applyFill="1" applyBorder="1" applyAlignment="1" applyProtection="1">
      <alignment horizontal="right" vertical="center"/>
      <protection/>
    </xf>
    <xf numFmtId="40" fontId="22" fillId="5" borderId="19" xfId="42" applyFont="1" applyFill="1" applyBorder="1" applyAlignment="1">
      <alignment vertical="center"/>
    </xf>
    <xf numFmtId="40" fontId="22" fillId="5" borderId="14" xfId="42" applyFont="1" applyFill="1" applyBorder="1" applyAlignment="1" applyProtection="1">
      <alignment horizontal="right" vertical="center"/>
      <protection/>
    </xf>
    <xf numFmtId="0" fontId="22" fillId="5" borderId="2" xfId="33" applyFont="1" applyFill="1" applyBorder="1" applyAlignment="1">
      <alignment vertical="center"/>
    </xf>
    <xf numFmtId="0" fontId="17" fillId="5" borderId="2" xfId="32" applyFont="1" applyFill="1" applyBorder="1" applyAlignment="1">
      <alignment/>
    </xf>
    <xf numFmtId="40" fontId="28" fillId="5" borderId="12" xfId="42" applyFont="1" applyFill="1" applyBorder="1" applyAlignment="1" applyProtection="1">
      <alignment horizontal="left" vertical="center" wrapText="1"/>
      <protection/>
    </xf>
    <xf numFmtId="0" fontId="12" fillId="5" borderId="20" xfId="19" applyFont="1" applyFill="1" applyBorder="1" applyAlignment="1" quotePrefix="1">
      <alignment horizontal="left" vertical="center"/>
      <protection/>
    </xf>
    <xf numFmtId="0" fontId="24" fillId="5" borderId="2" xfId="25" applyFont="1" applyFill="1" applyBorder="1" applyAlignment="1">
      <alignment horizontal="center" vertical="center"/>
      <protection/>
    </xf>
    <xf numFmtId="40" fontId="24" fillId="5" borderId="2" xfId="42" applyNumberFormat="1" applyFont="1" applyFill="1" applyBorder="1" applyProtection="1">
      <alignment horizontal="right" vertical="center"/>
      <protection/>
    </xf>
    <xf numFmtId="40" fontId="14" fillId="5" borderId="12" xfId="42" applyFont="1" applyFill="1" applyBorder="1" applyAlignment="1" applyProtection="1">
      <alignment horizontal="left" vertical="center"/>
      <protection/>
    </xf>
    <xf numFmtId="0" fontId="12" fillId="5" borderId="11" xfId="37" applyFont="1" applyFill="1" applyBorder="1" applyAlignment="1">
      <alignment horizontal="left"/>
      <protection/>
    </xf>
    <xf numFmtId="0" fontId="15" fillId="5" borderId="2" xfId="26" applyFont="1" applyFill="1" applyBorder="1" applyAlignment="1" applyProtection="1">
      <alignment horizontal="left" vertical="center" wrapText="1"/>
      <protection/>
    </xf>
    <xf numFmtId="40" fontId="14" fillId="5" borderId="2" xfId="42" applyFont="1" applyFill="1" applyBorder="1" applyProtection="1">
      <alignment horizontal="right" vertical="center"/>
      <protection/>
    </xf>
    <xf numFmtId="40" fontId="22" fillId="5" borderId="2" xfId="42" applyFont="1" applyFill="1" applyBorder="1" applyAlignment="1">
      <alignment horizontal="centerContinuous"/>
    </xf>
    <xf numFmtId="0" fontId="22" fillId="5" borderId="12" xfId="26" applyFont="1" applyFill="1" applyBorder="1" applyAlignment="1" applyProtection="1">
      <alignment horizontal="centerContinuous"/>
      <protection/>
    </xf>
    <xf numFmtId="38" fontId="22" fillId="5" borderId="2" xfId="42" applyNumberFormat="1" applyFont="1" applyFill="1" applyBorder="1" applyAlignment="1">
      <alignment horizontal="centerContinuous"/>
    </xf>
    <xf numFmtId="0" fontId="22" fillId="5" borderId="2" xfId="25" applyFont="1" applyFill="1" applyBorder="1" applyAlignment="1">
      <alignment horizontal="centerContinuous"/>
      <protection/>
    </xf>
    <xf numFmtId="0" fontId="22" fillId="5" borderId="2" xfId="32" applyFont="1" applyFill="1" applyBorder="1" applyAlignment="1">
      <alignment horizontal="centerContinuous"/>
    </xf>
    <xf numFmtId="4" fontId="14" fillId="5" borderId="11" xfId="31" applyNumberFormat="1" applyFont="1" applyFill="1" applyBorder="1" applyAlignment="1" quotePrefix="1">
      <alignment horizontal="left" vertical="center"/>
      <protection/>
    </xf>
    <xf numFmtId="0" fontId="22" fillId="5" borderId="2" xfId="33" applyFont="1" applyFill="1" applyBorder="1" applyAlignment="1" applyProtection="1">
      <alignment horizontal="left" vertical="center"/>
      <protection/>
    </xf>
    <xf numFmtId="0" fontId="23" fillId="5" borderId="2" xfId="33" applyFont="1" applyFill="1" applyBorder="1" applyAlignment="1">
      <alignment horizontal="center" vertical="center"/>
    </xf>
    <xf numFmtId="40" fontId="23" fillId="5" borderId="21" xfId="42" applyFont="1" applyFill="1" applyBorder="1" applyAlignment="1">
      <alignment horizontal="left" vertical="center"/>
    </xf>
    <xf numFmtId="40" fontId="23" fillId="5" borderId="21" xfId="42" applyFont="1" applyFill="1" applyBorder="1" applyAlignment="1">
      <alignment horizontal="right" vertical="center"/>
    </xf>
    <xf numFmtId="0" fontId="22" fillId="5" borderId="21" xfId="32" applyFont="1" applyFill="1" applyBorder="1" applyAlignment="1">
      <alignment vertical="center"/>
    </xf>
    <xf numFmtId="0" fontId="17" fillId="5" borderId="2" xfId="34" applyFont="1" applyFill="1" applyBorder="1" applyAlignment="1">
      <alignment/>
    </xf>
    <xf numFmtId="0" fontId="17" fillId="5" borderId="12" xfId="34" applyFont="1" applyFill="1" applyBorder="1" applyAlignment="1">
      <alignment/>
    </xf>
    <xf numFmtId="4" fontId="17" fillId="5" borderId="2" xfId="39" applyNumberFormat="1" applyFont="1" applyFill="1" applyBorder="1">
      <alignment/>
      <protection/>
    </xf>
    <xf numFmtId="4" fontId="17" fillId="5" borderId="12" xfId="39" applyNumberFormat="1" applyFont="1" applyFill="1" applyBorder="1">
      <alignment/>
      <protection/>
    </xf>
    <xf numFmtId="0" fontId="12" fillId="5" borderId="20" xfId="32" applyFont="1" applyFill="1" applyBorder="1" applyAlignment="1" quotePrefix="1">
      <alignment horizontal="left" vertical="center"/>
    </xf>
    <xf numFmtId="0" fontId="23" fillId="5" borderId="21" xfId="32" applyFont="1" applyFill="1" applyBorder="1" applyAlignment="1">
      <alignment horizontal="center" vertical="center"/>
    </xf>
    <xf numFmtId="0" fontId="24" fillId="5" borderId="12" xfId="26" applyFont="1" applyFill="1" applyBorder="1" applyProtection="1" quotePrefix="1">
      <alignment horizontal="left" vertical="center"/>
      <protection/>
    </xf>
    <xf numFmtId="0" fontId="17" fillId="5" borderId="11" xfId="32" applyFont="1" applyFill="1" applyBorder="1" applyAlignment="1" applyProtection="1" quotePrefix="1">
      <alignment horizontal="left"/>
      <protection/>
    </xf>
    <xf numFmtId="0" fontId="7" fillId="5" borderId="11" xfId="32" applyFont="1" applyFill="1" applyBorder="1" applyAlignment="1" applyProtection="1" quotePrefix="1">
      <alignment horizontal="left"/>
      <protection/>
    </xf>
    <xf numFmtId="0" fontId="24" fillId="5" borderId="2" xfId="26" applyFont="1" applyFill="1" applyBorder="1" applyAlignment="1" applyProtection="1">
      <alignment horizontal="justify" vertical="center" wrapText="1"/>
      <protection/>
    </xf>
    <xf numFmtId="0" fontId="17" fillId="5" borderId="11" xfId="32" applyFont="1" applyFill="1" applyBorder="1" applyAlignment="1">
      <alignment vertical="center"/>
    </xf>
    <xf numFmtId="0" fontId="7" fillId="5" borderId="11" xfId="19" applyFont="1" applyFill="1" applyBorder="1" applyAlignment="1" quotePrefix="1">
      <alignment horizontal="left" vertical="center"/>
      <protection/>
    </xf>
    <xf numFmtId="0" fontId="24" fillId="5" borderId="12" xfId="26" applyFont="1" applyFill="1" applyBorder="1" applyAlignment="1" applyProtection="1">
      <alignment horizontal="left" vertical="center"/>
      <protection/>
    </xf>
    <xf numFmtId="0" fontId="17" fillId="5" borderId="13" xfId="32" applyFont="1" applyFill="1" applyBorder="1" applyAlignment="1">
      <alignment vertical="center"/>
    </xf>
    <xf numFmtId="0" fontId="24" fillId="5" borderId="14" xfId="32" applyFont="1" applyFill="1" applyBorder="1" applyAlignment="1">
      <alignment vertical="center"/>
    </xf>
    <xf numFmtId="40" fontId="24" fillId="5" borderId="14" xfId="42" applyFont="1" applyFill="1" applyBorder="1" applyAlignment="1" applyProtection="1">
      <alignment horizontal="right" vertical="center"/>
      <protection/>
    </xf>
    <xf numFmtId="0" fontId="24" fillId="5" borderId="15" xfId="26" applyFont="1" applyFill="1" applyBorder="1" applyProtection="1">
      <alignment horizontal="left" vertical="center"/>
      <protection/>
    </xf>
    <xf numFmtId="0" fontId="17" fillId="5" borderId="11" xfId="20" applyFont="1" applyFill="1" applyBorder="1" applyAlignment="1">
      <alignment horizontal="left" vertical="center"/>
      <protection/>
    </xf>
    <xf numFmtId="0" fontId="17" fillId="5" borderId="21" xfId="34" applyFont="1" applyFill="1" applyBorder="1" applyAlignment="1">
      <alignment/>
    </xf>
    <xf numFmtId="0" fontId="17" fillId="5" borderId="17" xfId="19" applyFont="1" applyFill="1" applyBorder="1" applyAlignment="1">
      <alignment horizontal="left" vertical="center"/>
      <protection/>
    </xf>
    <xf numFmtId="0" fontId="12" fillId="5" borderId="8" xfId="32" applyFont="1" applyFill="1" applyBorder="1" applyAlignment="1">
      <alignment horizontal="left" vertical="center"/>
    </xf>
    <xf numFmtId="0" fontId="22" fillId="5" borderId="18" xfId="33" applyFont="1" applyFill="1" applyBorder="1" applyAlignment="1" applyProtection="1">
      <alignment horizontal="left" vertical="center"/>
      <protection/>
    </xf>
    <xf numFmtId="0" fontId="22" fillId="5" borderId="18" xfId="33" applyFont="1" applyFill="1" applyBorder="1" applyAlignment="1">
      <alignment vertical="center"/>
    </xf>
    <xf numFmtId="0" fontId="23" fillId="5" borderId="18" xfId="33" applyFont="1" applyFill="1" applyBorder="1" applyAlignment="1">
      <alignment horizontal="center" vertical="center"/>
    </xf>
    <xf numFmtId="40" fontId="23" fillId="5" borderId="18" xfId="42" applyFont="1" applyFill="1" applyBorder="1" applyAlignment="1">
      <alignment horizontal="left" vertical="center"/>
    </xf>
    <xf numFmtId="40" fontId="23" fillId="5" borderId="18" xfId="42" applyFont="1" applyFill="1" applyBorder="1" applyAlignment="1">
      <alignment horizontal="right" vertical="center"/>
    </xf>
    <xf numFmtId="0" fontId="22" fillId="5" borderId="19" xfId="26" applyFont="1" applyFill="1" applyBorder="1" applyProtection="1">
      <alignment horizontal="left" vertical="center"/>
      <protection/>
    </xf>
    <xf numFmtId="0" fontId="24" fillId="5" borderId="18" xfId="32" applyFont="1" applyFill="1" applyBorder="1" applyAlignment="1">
      <alignment vertical="center"/>
    </xf>
    <xf numFmtId="40" fontId="24" fillId="5" borderId="18" xfId="42" applyFont="1" applyFill="1" applyBorder="1" applyAlignment="1" applyProtection="1">
      <alignment horizontal="center" vertical="center"/>
      <protection/>
    </xf>
    <xf numFmtId="40" fontId="24" fillId="5" borderId="18" xfId="42" applyFont="1" applyFill="1" applyBorder="1" applyAlignment="1" applyProtection="1">
      <alignment horizontal="right" vertical="center"/>
      <protection/>
    </xf>
    <xf numFmtId="0" fontId="24" fillId="5" borderId="19" xfId="26" applyFont="1" applyFill="1" applyBorder="1" applyProtection="1">
      <alignment horizontal="left" vertical="center"/>
      <protection/>
    </xf>
    <xf numFmtId="0" fontId="7" fillId="5" borderId="17" xfId="32" applyFont="1" applyFill="1" applyBorder="1" applyAlignment="1">
      <alignment horizontal="left" vertical="center"/>
    </xf>
    <xf numFmtId="0" fontId="17" fillId="5" borderId="0" xfId="32" applyFont="1" applyFill="1" applyBorder="1" applyAlignment="1">
      <alignment vertical="center"/>
    </xf>
    <xf numFmtId="0" fontId="24" fillId="5" borderId="0" xfId="32" applyFont="1" applyFill="1" applyBorder="1" applyAlignment="1">
      <alignment vertical="center"/>
    </xf>
    <xf numFmtId="40" fontId="24" fillId="5" borderId="0" xfId="42" applyFont="1" applyFill="1" applyBorder="1" applyAlignment="1" applyProtection="1">
      <alignment horizontal="center" vertical="center"/>
      <protection/>
    </xf>
    <xf numFmtId="40" fontId="24" fillId="5" borderId="0" xfId="42" applyFont="1" applyFill="1" applyBorder="1" applyAlignment="1" applyProtection="1">
      <alignment horizontal="right" vertical="center"/>
      <protection/>
    </xf>
    <xf numFmtId="0" fontId="24" fillId="5" borderId="0" xfId="26" applyFont="1" applyFill="1" applyBorder="1" applyProtection="1">
      <alignment horizontal="left" vertical="center"/>
      <protection/>
    </xf>
    <xf numFmtId="0" fontId="17" fillId="5" borderId="2" xfId="19" applyFont="1" applyFill="1" applyBorder="1" applyAlignment="1" quotePrefix="1">
      <alignment horizontal="center" vertical="center"/>
      <protection/>
    </xf>
    <xf numFmtId="0" fontId="17" fillId="5" borderId="12" xfId="19" applyFont="1" applyFill="1" applyBorder="1" applyAlignment="1" quotePrefix="1">
      <alignment horizontal="center" vertical="center"/>
      <protection/>
    </xf>
    <xf numFmtId="0" fontId="30" fillId="5" borderId="10" xfId="26" applyFont="1" applyFill="1" applyBorder="1" applyAlignment="1" applyProtection="1">
      <alignment horizontal="centerContinuous"/>
      <protection/>
    </xf>
    <xf numFmtId="4" fontId="14" fillId="5" borderId="0" xfId="37" applyNumberFormat="1" applyFont="1" applyFill="1">
      <alignment/>
      <protection/>
    </xf>
    <xf numFmtId="0" fontId="14" fillId="5" borderId="11" xfId="32" applyFont="1" applyFill="1" applyBorder="1" applyAlignment="1" quotePrefix="1">
      <alignment horizontal="left" vertical="center"/>
    </xf>
    <xf numFmtId="38" fontId="30" fillId="5" borderId="9" xfId="42" applyNumberFormat="1" applyFont="1" applyFill="1" applyBorder="1" applyAlignment="1">
      <alignment horizontal="centerContinuous"/>
    </xf>
    <xf numFmtId="0" fontId="30" fillId="5" borderId="9" xfId="25" applyFont="1" applyFill="1" applyBorder="1" applyAlignment="1">
      <alignment horizontal="centerContinuous"/>
      <protection/>
    </xf>
    <xf numFmtId="0" fontId="30" fillId="5" borderId="9" xfId="32" applyFont="1" applyFill="1" applyBorder="1" applyAlignment="1">
      <alignment horizontal="centerContinuous"/>
    </xf>
    <xf numFmtId="40" fontId="30" fillId="5" borderId="9" xfId="42" applyFont="1" applyFill="1" applyBorder="1" applyAlignment="1">
      <alignment horizontal="centerContinuous"/>
    </xf>
    <xf numFmtId="0" fontId="14" fillId="5" borderId="2" xfId="32" applyFont="1" applyFill="1" applyBorder="1" applyAlignment="1">
      <alignment horizontal="left"/>
    </xf>
    <xf numFmtId="0" fontId="30" fillId="5" borderId="2" xfId="32" applyFont="1" applyFill="1" applyBorder="1" applyAlignment="1">
      <alignment horizontal="center" vertical="center"/>
    </xf>
    <xf numFmtId="40" fontId="30" fillId="5" borderId="2" xfId="42" applyFont="1" applyFill="1" applyBorder="1" applyAlignment="1">
      <alignment horizontal="center" vertical="center"/>
    </xf>
    <xf numFmtId="40" fontId="30" fillId="5" borderId="12" xfId="42" applyFont="1" applyFill="1" applyBorder="1" applyAlignment="1">
      <alignment horizontal="center" vertical="center"/>
    </xf>
    <xf numFmtId="0" fontId="14" fillId="5" borderId="2" xfId="32" applyFont="1" applyFill="1" applyBorder="1" applyAlignment="1">
      <alignment vertical="center"/>
    </xf>
    <xf numFmtId="0" fontId="32" fillId="5" borderId="2" xfId="32" applyFont="1" applyFill="1" applyBorder="1" applyAlignment="1">
      <alignment horizontal="center" vertical="center"/>
    </xf>
    <xf numFmtId="40" fontId="32" fillId="5" borderId="2" xfId="42" applyFont="1" applyFill="1" applyBorder="1" applyAlignment="1">
      <alignment horizontal="left" vertical="center"/>
    </xf>
    <xf numFmtId="40" fontId="32" fillId="5" borderId="2" xfId="42" applyFont="1" applyFill="1" applyBorder="1" applyAlignment="1">
      <alignment horizontal="right" vertical="center"/>
    </xf>
    <xf numFmtId="40" fontId="14" fillId="5" borderId="2" xfId="42" applyFont="1" applyFill="1" applyBorder="1" applyAlignment="1">
      <alignment vertical="center"/>
    </xf>
    <xf numFmtId="40" fontId="14" fillId="5" borderId="12" xfId="42" applyFont="1" applyFill="1" applyBorder="1" applyAlignment="1">
      <alignment vertical="center"/>
    </xf>
    <xf numFmtId="0" fontId="14" fillId="5" borderId="11" xfId="33" applyFont="1" applyFill="1" applyBorder="1" applyAlignment="1">
      <alignment vertical="center"/>
    </xf>
    <xf numFmtId="0" fontId="14" fillId="5" borderId="11" xfId="33" applyFont="1" applyFill="1" applyBorder="1" applyAlignment="1" quotePrefix="1">
      <alignment horizontal="left" vertical="center"/>
    </xf>
    <xf numFmtId="0" fontId="14" fillId="5" borderId="2" xfId="33" applyFont="1" applyFill="1" applyBorder="1" applyAlignment="1">
      <alignment vertical="center"/>
    </xf>
    <xf numFmtId="0" fontId="32" fillId="5" borderId="2" xfId="33" applyFont="1" applyFill="1" applyBorder="1" applyAlignment="1">
      <alignment horizontal="center" vertical="center"/>
    </xf>
    <xf numFmtId="40" fontId="14" fillId="5" borderId="2" xfId="42" applyFont="1" applyFill="1" applyBorder="1" applyAlignment="1" applyProtection="1">
      <alignment horizontal="right" vertical="center"/>
      <protection/>
    </xf>
    <xf numFmtId="40" fontId="14" fillId="5" borderId="2" xfId="42" applyFont="1" applyFill="1" applyBorder="1" applyAlignment="1" applyProtection="1">
      <alignment horizontal="center" vertical="center"/>
      <protection/>
    </xf>
    <xf numFmtId="40" fontId="14" fillId="5" borderId="2" xfId="42" applyFont="1" applyFill="1" applyBorder="1" applyAlignment="1" applyProtection="1" quotePrefix="1">
      <alignment horizontal="right" vertical="center"/>
      <protection/>
    </xf>
    <xf numFmtId="0" fontId="14" fillId="5" borderId="12" xfId="32" applyFont="1" applyFill="1" applyBorder="1" applyAlignment="1">
      <alignment vertical="center"/>
    </xf>
    <xf numFmtId="0" fontId="14" fillId="5" borderId="12" xfId="19" applyFont="1" applyFill="1" applyBorder="1" applyAlignment="1" quotePrefix="1">
      <alignment horizontal="center" vertical="center"/>
      <protection/>
    </xf>
    <xf numFmtId="40" fontId="14" fillId="5" borderId="12" xfId="42" applyFont="1" applyFill="1" applyBorder="1" applyAlignment="1" applyProtection="1">
      <alignment horizontal="left" vertical="center" wrapText="1"/>
      <protection/>
    </xf>
    <xf numFmtId="0" fontId="14" fillId="5" borderId="2" xfId="19" applyFont="1" applyFill="1" applyBorder="1" applyAlignment="1" quotePrefix="1">
      <alignment horizontal="center" vertical="center"/>
      <protection/>
    </xf>
    <xf numFmtId="0" fontId="14" fillId="5" borderId="2" xfId="33" applyFont="1" applyFill="1" applyBorder="1" applyAlignment="1" quotePrefix="1">
      <alignment horizontal="left" vertical="center"/>
    </xf>
    <xf numFmtId="0" fontId="14" fillId="5" borderId="11" xfId="0" applyFont="1" applyFill="1" applyBorder="1" applyAlignment="1" quotePrefix="1">
      <alignment horizontal="left"/>
    </xf>
    <xf numFmtId="0" fontId="30" fillId="5" borderId="2" xfId="32" applyFont="1" applyFill="1" applyBorder="1" applyAlignment="1">
      <alignment vertical="center"/>
    </xf>
    <xf numFmtId="40" fontId="30" fillId="5" borderId="2" xfId="42" applyFont="1" applyFill="1" applyBorder="1" applyAlignment="1" applyProtection="1">
      <alignment horizontal="left" vertical="center"/>
      <protection/>
    </xf>
    <xf numFmtId="40" fontId="30" fillId="5" borderId="2" xfId="42" applyFont="1" applyFill="1" applyBorder="1" applyAlignment="1">
      <alignment vertical="center"/>
    </xf>
    <xf numFmtId="4" fontId="14" fillId="5" borderId="12" xfId="37" applyNumberFormat="1" applyFont="1" applyFill="1" applyBorder="1">
      <alignment/>
      <protection/>
    </xf>
    <xf numFmtId="0" fontId="30" fillId="5" borderId="2" xfId="26" applyFont="1" applyFill="1" applyBorder="1" applyAlignment="1" applyProtection="1">
      <alignment horizontal="justify" vertical="center" wrapText="1"/>
      <protection/>
    </xf>
    <xf numFmtId="0" fontId="30" fillId="5" borderId="2" xfId="25" applyFont="1" applyFill="1" applyBorder="1" applyAlignment="1">
      <alignment horizontal="center" vertical="center"/>
      <protection/>
    </xf>
    <xf numFmtId="40" fontId="30" fillId="5" borderId="2" xfId="42" applyNumberFormat="1" applyFont="1" applyFill="1" applyBorder="1" applyProtection="1">
      <alignment horizontal="right" vertical="center"/>
      <protection/>
    </xf>
    <xf numFmtId="40" fontId="30" fillId="5" borderId="2" xfId="42" applyFont="1" applyFill="1" applyBorder="1" applyProtection="1">
      <alignment horizontal="right" vertical="center"/>
      <protection/>
    </xf>
    <xf numFmtId="40" fontId="30" fillId="5" borderId="12" xfId="42" applyFont="1" applyFill="1" applyBorder="1" applyAlignment="1" applyProtection="1">
      <alignment horizontal="left" vertical="center"/>
      <protection/>
    </xf>
    <xf numFmtId="0" fontId="30" fillId="5" borderId="2" xfId="26" applyFont="1" applyFill="1" applyBorder="1" applyProtection="1">
      <alignment horizontal="left" vertical="center"/>
      <protection/>
    </xf>
    <xf numFmtId="40" fontId="30" fillId="5" borderId="2" xfId="42" applyFont="1" applyFill="1" applyBorder="1" applyAlignment="1" applyProtection="1">
      <alignment horizontal="center" vertical="center"/>
      <protection/>
    </xf>
    <xf numFmtId="40" fontId="30" fillId="5" borderId="2" xfId="42" applyFont="1" applyFill="1" applyBorder="1" applyProtection="1" quotePrefix="1">
      <alignment horizontal="right" vertical="center"/>
      <protection/>
    </xf>
    <xf numFmtId="0" fontId="30" fillId="5" borderId="12" xfId="26" applyFont="1" applyFill="1" applyBorder="1" applyAlignment="1" applyProtection="1">
      <alignment horizontal="left" vertical="center"/>
      <protection/>
    </xf>
    <xf numFmtId="0" fontId="14" fillId="5" borderId="22" xfId="0" applyFont="1" applyFill="1" applyBorder="1" applyAlignment="1" quotePrefix="1">
      <alignment horizontal="left"/>
    </xf>
    <xf numFmtId="0" fontId="24" fillId="5" borderId="18" xfId="33" applyFont="1" applyFill="1" applyBorder="1" applyAlignment="1">
      <alignment horizontal="centerContinuous" vertical="center"/>
    </xf>
    <xf numFmtId="0" fontId="24" fillId="5" borderId="18" xfId="26" applyFont="1" applyFill="1" applyBorder="1">
      <alignment horizontal="left" vertical="center"/>
    </xf>
    <xf numFmtId="40" fontId="24" fillId="5" borderId="18" xfId="42" applyFont="1" applyFill="1" applyBorder="1" applyProtection="1">
      <alignment horizontal="right" vertical="center"/>
      <protection/>
    </xf>
    <xf numFmtId="40" fontId="24" fillId="5" borderId="19" xfId="42" applyFont="1" applyFill="1" applyBorder="1" applyAlignment="1" applyProtection="1">
      <alignment horizontal="left" vertical="center"/>
      <protection/>
    </xf>
    <xf numFmtId="0" fontId="17" fillId="5" borderId="13" xfId="19" applyFont="1" applyFill="1" applyBorder="1" applyAlignment="1" quotePrefix="1">
      <alignment horizontal="left" vertical="center"/>
      <protection/>
    </xf>
    <xf numFmtId="0" fontId="12" fillId="5" borderId="13" xfId="0" applyFont="1" applyFill="1" applyBorder="1" applyAlignment="1" quotePrefix="1">
      <alignment horizontal="left" vertical="center" indent="2"/>
    </xf>
    <xf numFmtId="0" fontId="12" fillId="5" borderId="14" xfId="19" applyFont="1" applyFill="1" applyBorder="1" applyAlignment="1" quotePrefix="1">
      <alignment horizontal="left" vertical="center"/>
      <protection/>
    </xf>
    <xf numFmtId="0" fontId="22" fillId="5" borderId="14" xfId="33" applyFont="1" applyFill="1" applyBorder="1" applyAlignment="1" applyProtection="1">
      <alignment horizontal="left" vertical="center"/>
      <protection/>
    </xf>
    <xf numFmtId="0" fontId="22" fillId="5" borderId="14" xfId="33" applyFont="1" applyFill="1" applyBorder="1" applyAlignment="1">
      <alignment vertical="center"/>
    </xf>
    <xf numFmtId="0" fontId="23" fillId="5" borderId="14" xfId="33" applyFont="1" applyFill="1" applyBorder="1" applyAlignment="1">
      <alignment horizontal="center" vertical="center"/>
    </xf>
    <xf numFmtId="40" fontId="23" fillId="5" borderId="14" xfId="42" applyFont="1" applyFill="1" applyBorder="1" applyAlignment="1">
      <alignment horizontal="left" vertical="center"/>
    </xf>
    <xf numFmtId="40" fontId="22" fillId="5" borderId="15" xfId="42" applyFont="1" applyFill="1" applyBorder="1" applyAlignment="1">
      <alignment horizontal="center" vertical="center"/>
    </xf>
    <xf numFmtId="0" fontId="17" fillId="0" borderId="0" xfId="0" applyFont="1" applyFill="1" applyAlignment="1">
      <alignment/>
    </xf>
    <xf numFmtId="0" fontId="17" fillId="0" borderId="16" xfId="32" applyFont="1" applyFill="1" applyBorder="1" applyAlignment="1" applyProtection="1">
      <alignment vertical="center"/>
      <protection/>
    </xf>
    <xf numFmtId="0" fontId="17" fillId="0" borderId="16" xfId="32" applyFont="1" applyFill="1" applyBorder="1" applyAlignment="1" applyProtection="1" quotePrefix="1">
      <alignment vertical="center"/>
      <protection/>
    </xf>
    <xf numFmtId="0" fontId="17" fillId="0" borderId="0" xfId="32" applyFont="1" applyFill="1" applyAlignment="1" applyProtection="1">
      <alignment vertical="center"/>
      <protection/>
    </xf>
    <xf numFmtId="0" fontId="34" fillId="0" borderId="0" xfId="32" applyFont="1" applyFill="1" applyAlignment="1" applyProtection="1">
      <alignment horizontal="center" vertical="center"/>
      <protection/>
    </xf>
    <xf numFmtId="193" fontId="35" fillId="0" borderId="0" xfId="29" applyNumberFormat="1" applyFont="1" applyFill="1" applyAlignment="1">
      <alignment horizontal="left" vertical="center"/>
      <protection/>
    </xf>
    <xf numFmtId="0" fontId="7" fillId="0" borderId="23" xfId="0" applyFont="1" applyFill="1" applyBorder="1" applyAlignment="1">
      <alignment horizontal="center"/>
    </xf>
    <xf numFmtId="0" fontId="17" fillId="0" borderId="24" xfId="0" applyFont="1" applyFill="1" applyBorder="1" applyAlignment="1">
      <alignment horizontal="distributed"/>
    </xf>
    <xf numFmtId="0" fontId="17" fillId="0" borderId="24" xfId="0" applyFont="1" applyFill="1" applyBorder="1" applyAlignment="1">
      <alignment horizontal="center"/>
    </xf>
    <xf numFmtId="180" fontId="17" fillId="0" borderId="24" xfId="0" applyNumberFormat="1" applyFont="1" applyFill="1" applyBorder="1" applyAlignment="1">
      <alignment horizontal="center"/>
    </xf>
    <xf numFmtId="176" fontId="34" fillId="0" borderId="24" xfId="0" applyNumberFormat="1" applyFont="1" applyFill="1" applyBorder="1" applyAlignment="1">
      <alignment horizontal="center"/>
    </xf>
    <xf numFmtId="180" fontId="17" fillId="0" borderId="25" xfId="0" applyNumberFormat="1" applyFont="1" applyFill="1" applyBorder="1" applyAlignment="1">
      <alignment horizontal="center"/>
    </xf>
    <xf numFmtId="0" fontId="7" fillId="0" borderId="0" xfId="0" applyFont="1" applyFill="1" applyAlignment="1">
      <alignment/>
    </xf>
    <xf numFmtId="49" fontId="7" fillId="0" borderId="22" xfId="37" applyNumberFormat="1" applyFont="1" applyFill="1" applyBorder="1" applyAlignment="1">
      <alignment horizontal="center"/>
      <protection/>
    </xf>
    <xf numFmtId="49" fontId="17" fillId="0" borderId="3" xfId="37" applyNumberFormat="1" applyFont="1" applyFill="1" applyBorder="1" applyAlignment="1">
      <alignment horizontal="distributed" vertical="distributed"/>
      <protection/>
    </xf>
    <xf numFmtId="49" fontId="7" fillId="0" borderId="3" xfId="37" applyNumberFormat="1" applyFont="1" applyFill="1" applyBorder="1" applyAlignment="1">
      <alignment horizontal="center"/>
      <protection/>
    </xf>
    <xf numFmtId="0" fontId="7" fillId="0" borderId="0" xfId="0" applyFont="1" applyFill="1" applyBorder="1" applyAlignment="1">
      <alignment/>
    </xf>
    <xf numFmtId="49" fontId="17" fillId="0" borderId="3" xfId="37" applyNumberFormat="1" applyFont="1" applyFill="1" applyBorder="1" applyAlignment="1" quotePrefix="1">
      <alignment horizontal="distributed" vertical="distributed"/>
      <protection/>
    </xf>
    <xf numFmtId="4" fontId="37" fillId="0" borderId="0" xfId="0" applyNumberFormat="1" applyFont="1" applyFill="1" applyBorder="1" applyAlignment="1" quotePrefix="1">
      <alignment horizontal="left" vertical="center"/>
    </xf>
    <xf numFmtId="4" fontId="7" fillId="0" borderId="3" xfId="37" applyNumberFormat="1" applyFont="1" applyFill="1" applyBorder="1" applyAlignment="1">
      <alignment horizontal="center"/>
      <protection/>
    </xf>
    <xf numFmtId="49" fontId="38" fillId="0" borderId="3" xfId="37" applyNumberFormat="1" applyFont="1" applyFill="1" applyBorder="1" applyAlignment="1">
      <alignment horizontal="center"/>
      <protection/>
    </xf>
    <xf numFmtId="0" fontId="7" fillId="0" borderId="22" xfId="0" applyFont="1" applyFill="1" applyBorder="1" applyAlignment="1">
      <alignment horizontal="center"/>
    </xf>
    <xf numFmtId="0" fontId="17" fillId="0" borderId="3" xfId="0" applyFont="1" applyFill="1" applyBorder="1" applyAlignment="1">
      <alignment horizontal="distributed"/>
    </xf>
    <xf numFmtId="0" fontId="7" fillId="0" borderId="3" xfId="0" applyFont="1" applyFill="1" applyBorder="1" applyAlignment="1">
      <alignment/>
    </xf>
    <xf numFmtId="49" fontId="12" fillId="0" borderId="3" xfId="37" applyNumberFormat="1" applyFont="1" applyFill="1" applyBorder="1" applyAlignment="1">
      <alignment horizontal="left" vertical="center"/>
      <protection/>
    </xf>
    <xf numFmtId="49" fontId="12" fillId="0" borderId="3" xfId="37" applyNumberFormat="1" applyFont="1" applyBorder="1" applyAlignment="1">
      <alignment horizontal="center"/>
      <protection/>
    </xf>
    <xf numFmtId="4" fontId="12" fillId="0" borderId="3" xfId="37" applyNumberFormat="1" applyFont="1" applyFill="1" applyBorder="1" applyAlignment="1" quotePrefix="1">
      <alignment horizontal="left"/>
      <protection/>
    </xf>
    <xf numFmtId="4" fontId="12" fillId="5" borderId="3" xfId="37" applyNumberFormat="1" applyFont="1" applyFill="1" applyBorder="1" applyAlignment="1">
      <alignment horizontal="center"/>
      <protection/>
    </xf>
    <xf numFmtId="49" fontId="17" fillId="0" borderId="0" xfId="37" applyNumberFormat="1" applyFont="1" applyFill="1" applyBorder="1" applyAlignment="1">
      <alignment horizontal="center"/>
      <protection/>
    </xf>
    <xf numFmtId="49" fontId="17" fillId="0" borderId="0" xfId="37" applyNumberFormat="1" applyFont="1" applyFill="1" applyBorder="1" applyAlignment="1">
      <alignment horizontal="distributed" vertical="distributed"/>
      <protection/>
    </xf>
    <xf numFmtId="49" fontId="38" fillId="0" borderId="0" xfId="37" applyNumberFormat="1" applyFont="1" applyFill="1" applyBorder="1" applyAlignment="1">
      <alignment horizontal="right"/>
      <protection/>
    </xf>
    <xf numFmtId="180" fontId="40" fillId="0" borderId="0" xfId="37" applyNumberFormat="1" applyFont="1" applyFill="1" applyBorder="1" applyAlignment="1">
      <alignment horizontal="center"/>
      <protection/>
    </xf>
    <xf numFmtId="0" fontId="37" fillId="0" borderId="0" xfId="37" applyFont="1" applyFill="1" applyBorder="1" applyAlignment="1">
      <alignment horizontal="left" wrapText="1"/>
      <protection/>
    </xf>
    <xf numFmtId="4" fontId="17" fillId="0" borderId="0" xfId="30" applyNumberFormat="1" applyFont="1" applyFill="1" applyAlignment="1">
      <alignment horizontal="center" vertical="center"/>
      <protection/>
    </xf>
    <xf numFmtId="4" fontId="17" fillId="0" borderId="0" xfId="30" applyNumberFormat="1" applyFont="1" applyFill="1" applyAlignment="1">
      <alignment horizontal="left" vertical="center"/>
      <protection/>
    </xf>
    <xf numFmtId="4" fontId="17" fillId="0" borderId="0" xfId="30" applyNumberFormat="1" applyFont="1" applyFill="1" applyAlignment="1">
      <alignment vertical="center"/>
      <protection/>
    </xf>
    <xf numFmtId="49" fontId="17" fillId="0" borderId="0" xfId="0" applyNumberFormat="1" applyFont="1" applyFill="1" applyAlignment="1">
      <alignment/>
    </xf>
    <xf numFmtId="176" fontId="17" fillId="0" borderId="0" xfId="30" applyNumberFormat="1" applyFont="1" applyFill="1" applyAlignment="1">
      <alignment horizontal="center" vertical="center"/>
      <protection/>
    </xf>
    <xf numFmtId="4" fontId="28" fillId="0" borderId="0" xfId="30" applyNumberFormat="1" applyFont="1" applyFill="1" applyAlignment="1">
      <alignment horizontal="left" vertical="center"/>
      <protection/>
    </xf>
    <xf numFmtId="0" fontId="7" fillId="0" borderId="26" xfId="0" applyFont="1" applyFill="1" applyBorder="1" applyAlignment="1">
      <alignment horizontal="center"/>
    </xf>
    <xf numFmtId="0" fontId="17" fillId="0" borderId="27" xfId="0" applyFont="1" applyFill="1" applyBorder="1" applyAlignment="1">
      <alignment horizontal="distributed"/>
    </xf>
    <xf numFmtId="0" fontId="17" fillId="0" borderId="27" xfId="0" applyFont="1" applyFill="1" applyBorder="1" applyAlignment="1">
      <alignment horizontal="center"/>
    </xf>
    <xf numFmtId="180" fontId="17" fillId="0" borderId="27" xfId="0" applyNumberFormat="1" applyFont="1" applyFill="1" applyBorder="1" applyAlignment="1">
      <alignment horizontal="center"/>
    </xf>
    <xf numFmtId="176" fontId="34" fillId="0" borderId="27" xfId="0" applyNumberFormat="1" applyFont="1" applyFill="1" applyBorder="1" applyAlignment="1">
      <alignment horizontal="center"/>
    </xf>
    <xf numFmtId="180" fontId="17" fillId="0" borderId="28" xfId="0" applyNumberFormat="1" applyFont="1" applyFill="1" applyBorder="1" applyAlignment="1">
      <alignment horizontal="center"/>
    </xf>
    <xf numFmtId="0" fontId="17" fillId="0" borderId="22" xfId="0" applyFont="1" applyFill="1" applyBorder="1" applyAlignment="1">
      <alignment horizontal="center"/>
    </xf>
    <xf numFmtId="4" fontId="17" fillId="0" borderId="3" xfId="37" applyNumberFormat="1" applyFont="1" applyFill="1" applyBorder="1" applyAlignment="1">
      <alignment horizontal="center"/>
      <protection/>
    </xf>
    <xf numFmtId="49" fontId="17" fillId="0" borderId="3" xfId="37" applyNumberFormat="1" applyFont="1" applyFill="1" applyBorder="1" applyAlignment="1">
      <alignment horizontal="center"/>
      <protection/>
    </xf>
    <xf numFmtId="49" fontId="17" fillId="0" borderId="3" xfId="0" applyNumberFormat="1" applyFont="1" applyFill="1" applyBorder="1" applyAlignment="1">
      <alignment horizontal="distributed" vertical="distributed"/>
    </xf>
    <xf numFmtId="49" fontId="17" fillId="0" borderId="0" xfId="37" applyNumberFormat="1" applyFont="1" applyFill="1" applyBorder="1" applyAlignment="1" quotePrefix="1">
      <alignment horizontal="distributed" vertical="distributed"/>
      <protection/>
    </xf>
    <xf numFmtId="49" fontId="17" fillId="0" borderId="0" xfId="37" applyNumberFormat="1" applyFont="1" applyFill="1" applyBorder="1" applyAlignment="1">
      <alignment horizontal="left"/>
      <protection/>
    </xf>
    <xf numFmtId="0" fontId="17" fillId="0" borderId="0" xfId="37" applyFont="1" applyFill="1" applyBorder="1" applyAlignment="1">
      <alignment horizontal="left" wrapText="1"/>
      <protection/>
    </xf>
    <xf numFmtId="0" fontId="17" fillId="0" borderId="0" xfId="0" applyFont="1" applyFill="1" applyAlignment="1">
      <alignment horizontal="center"/>
    </xf>
    <xf numFmtId="176" fontId="34" fillId="0" borderId="0" xfId="30" applyNumberFormat="1" applyFont="1" applyFill="1" applyAlignment="1">
      <alignment horizontal="center" vertical="center"/>
      <protection/>
    </xf>
    <xf numFmtId="0" fontId="17" fillId="0" borderId="0" xfId="0" applyFont="1" applyFill="1" applyAlignment="1">
      <alignment horizontal="distributed"/>
    </xf>
    <xf numFmtId="0" fontId="34" fillId="0" borderId="0" xfId="0" applyFont="1" applyFill="1" applyAlignment="1">
      <alignment horizontal="center"/>
    </xf>
    <xf numFmtId="176" fontId="34" fillId="0" borderId="0" xfId="0" applyNumberFormat="1" applyFont="1" applyFill="1" applyAlignment="1">
      <alignment horizontal="center"/>
    </xf>
    <xf numFmtId="0" fontId="28" fillId="0" borderId="0" xfId="0" applyFont="1" applyFill="1" applyAlignment="1">
      <alignment horizontal="left"/>
    </xf>
    <xf numFmtId="0" fontId="7" fillId="0" borderId="29" xfId="0" applyFont="1" applyFill="1" applyBorder="1" applyAlignment="1">
      <alignment horizontal="center"/>
    </xf>
    <xf numFmtId="0" fontId="38" fillId="0" borderId="3" xfId="0" applyFont="1" applyFill="1" applyBorder="1" applyAlignment="1">
      <alignment/>
    </xf>
    <xf numFmtId="0" fontId="7" fillId="0" borderId="30" xfId="0" applyFont="1" applyFill="1" applyBorder="1" applyAlignment="1">
      <alignment horizontal="center"/>
    </xf>
    <xf numFmtId="0" fontId="7" fillId="0" borderId="31" xfId="0" applyFont="1" applyFill="1" applyBorder="1" applyAlignment="1">
      <alignment horizontal="distributed"/>
    </xf>
    <xf numFmtId="0" fontId="7" fillId="0" borderId="31" xfId="0" applyFont="1" applyFill="1" applyBorder="1" applyAlignment="1">
      <alignment horizontal="center"/>
    </xf>
    <xf numFmtId="49" fontId="7" fillId="0" borderId="3" xfId="37" applyNumberFormat="1" applyFont="1" applyFill="1" applyBorder="1" applyAlignment="1">
      <alignment horizontal="distributed" vertical="distributed"/>
      <protection/>
    </xf>
    <xf numFmtId="49" fontId="7" fillId="0" borderId="3" xfId="37" applyNumberFormat="1" applyFont="1" applyFill="1" applyBorder="1" applyAlignment="1" quotePrefix="1">
      <alignment horizontal="distributed" vertical="distributed"/>
      <protection/>
    </xf>
    <xf numFmtId="4" fontId="43" fillId="0" borderId="0" xfId="35" applyNumberFormat="1" applyFont="1" applyAlignment="1" applyProtection="1">
      <alignment horizontal="centerContinuous" vertical="center"/>
      <protection/>
    </xf>
    <xf numFmtId="0" fontId="33" fillId="0" borderId="0" xfId="35" applyFont="1" applyAlignment="1" applyProtection="1">
      <alignment horizontal="centerContinuous" vertical="center"/>
      <protection/>
    </xf>
    <xf numFmtId="0" fontId="33" fillId="0" borderId="0" xfId="35" applyFont="1" applyAlignment="1" applyProtection="1">
      <alignment horizontal="centerContinuous" vertical="center"/>
      <protection locked="0"/>
    </xf>
    <xf numFmtId="0" fontId="17" fillId="0" borderId="0" xfId="35" applyFont="1" applyAlignment="1" applyProtection="1">
      <alignment vertical="center"/>
      <protection locked="0"/>
    </xf>
    <xf numFmtId="0" fontId="45" fillId="0" borderId="0" xfId="35" applyFont="1" applyAlignment="1" applyProtection="1" quotePrefix="1">
      <alignment horizontal="centerContinuous" vertical="center"/>
      <protection/>
    </xf>
    <xf numFmtId="0" fontId="46" fillId="0" borderId="0" xfId="35" applyFont="1" applyAlignment="1" applyProtection="1" quotePrefix="1">
      <alignment horizontal="centerContinuous" vertical="center"/>
      <protection/>
    </xf>
    <xf numFmtId="0" fontId="47" fillId="0" borderId="0" xfId="35" applyFont="1" applyAlignment="1" applyProtection="1">
      <alignment horizontal="centerContinuous" vertical="center"/>
      <protection locked="0"/>
    </xf>
    <xf numFmtId="0" fontId="7" fillId="0" borderId="0" xfId="35" applyFont="1" applyAlignment="1" applyProtection="1">
      <alignment vertical="center"/>
      <protection locked="0"/>
    </xf>
    <xf numFmtId="0" fontId="17" fillId="0" borderId="0" xfId="32" applyFont="1" applyAlignment="1" applyProtection="1" quotePrefix="1">
      <alignment horizontal="left" vertical="center"/>
      <protection/>
    </xf>
    <xf numFmtId="0" fontId="17" fillId="0" borderId="0" xfId="35" applyFont="1" applyAlignment="1" applyProtection="1">
      <alignment horizontal="left" vertical="center"/>
      <protection/>
    </xf>
    <xf numFmtId="4" fontId="17" fillId="0" borderId="0" xfId="38" applyNumberFormat="1" applyFont="1" applyBorder="1" applyAlignment="1" quotePrefix="1">
      <alignment horizontal="left" vertical="center"/>
      <protection/>
    </xf>
    <xf numFmtId="0" fontId="17" fillId="0" borderId="0" xfId="35" applyFont="1" applyAlignment="1" applyProtection="1" quotePrefix="1">
      <alignment horizontal="left" vertical="center"/>
      <protection locked="0"/>
    </xf>
    <xf numFmtId="0" fontId="17" fillId="0" borderId="32" xfId="35" applyFont="1" applyBorder="1" applyAlignment="1" applyProtection="1">
      <alignment horizontal="center" vertical="center"/>
      <protection/>
    </xf>
    <xf numFmtId="0" fontId="7" fillId="0" borderId="33" xfId="35" applyFont="1" applyBorder="1" applyAlignment="1" applyProtection="1">
      <alignment horizontal="center" vertical="center"/>
      <protection/>
    </xf>
    <xf numFmtId="0" fontId="17" fillId="0" borderId="34" xfId="35" applyFont="1" applyBorder="1" applyAlignment="1" applyProtection="1">
      <alignment horizontal="center" vertical="center"/>
      <protection/>
    </xf>
    <xf numFmtId="0" fontId="17" fillId="0" borderId="35" xfId="35" applyFont="1" applyBorder="1" applyAlignment="1" applyProtection="1">
      <alignment horizontal="center" vertical="center"/>
      <protection/>
    </xf>
    <xf numFmtId="0" fontId="17" fillId="0" borderId="36" xfId="35" applyFont="1" applyBorder="1" applyAlignment="1" applyProtection="1">
      <alignment horizontal="centerContinuous" vertical="center"/>
      <protection/>
    </xf>
    <xf numFmtId="0" fontId="7" fillId="0" borderId="37" xfId="35" applyFont="1" applyBorder="1" applyAlignment="1" applyProtection="1">
      <alignment horizontal="centerContinuous" vertical="center"/>
      <protection/>
    </xf>
    <xf numFmtId="0" fontId="7" fillId="0" borderId="0" xfId="35" applyFont="1" applyAlignment="1" applyProtection="1">
      <alignment horizontal="left" vertical="center"/>
      <protection locked="0"/>
    </xf>
    <xf numFmtId="0" fontId="7" fillId="0" borderId="38" xfId="35" applyFont="1" applyBorder="1" applyAlignment="1" applyProtection="1">
      <alignment horizontal="center" vertical="center"/>
      <protection/>
    </xf>
    <xf numFmtId="0" fontId="7" fillId="0" borderId="0" xfId="35" applyFont="1" applyBorder="1" applyAlignment="1" applyProtection="1">
      <alignment horizontal="center" vertical="center"/>
      <protection/>
    </xf>
    <xf numFmtId="0" fontId="7" fillId="0" borderId="39" xfId="35" applyFont="1" applyBorder="1" applyAlignment="1" applyProtection="1">
      <alignment horizontal="center" vertical="center"/>
      <protection/>
    </xf>
    <xf numFmtId="0" fontId="17" fillId="0" borderId="40" xfId="35" applyFont="1" applyBorder="1" applyAlignment="1" applyProtection="1">
      <alignment horizontal="center" vertical="center"/>
      <protection/>
    </xf>
    <xf numFmtId="0" fontId="49" fillId="0" borderId="41" xfId="35" applyFont="1" applyBorder="1" applyAlignment="1" applyProtection="1">
      <alignment horizontal="center" vertical="center"/>
      <protection/>
    </xf>
    <xf numFmtId="0" fontId="17" fillId="0" borderId="42" xfId="35" applyFont="1" applyBorder="1" applyAlignment="1" applyProtection="1">
      <alignment horizontal="center" vertical="center"/>
      <protection/>
    </xf>
    <xf numFmtId="0" fontId="42" fillId="0" borderId="42" xfId="35" applyFont="1" applyBorder="1" applyAlignment="1" applyProtection="1">
      <alignment horizontal="center" vertical="center"/>
      <protection/>
    </xf>
    <xf numFmtId="0" fontId="51" fillId="0" borderId="43" xfId="35" applyFont="1" applyBorder="1" applyAlignment="1" applyProtection="1">
      <alignment horizontal="right" vertical="center"/>
      <protection/>
    </xf>
    <xf numFmtId="0" fontId="51" fillId="0" borderId="44" xfId="35" applyFont="1" applyBorder="1" applyAlignment="1" applyProtection="1">
      <alignment horizontal="center" vertical="center"/>
      <protection/>
    </xf>
    <xf numFmtId="189" fontId="51" fillId="0" borderId="45" xfId="35" applyNumberFormat="1" applyFont="1" applyBorder="1" applyAlignment="1" applyProtection="1">
      <alignment horizontal="left" vertical="center"/>
      <protection/>
    </xf>
    <xf numFmtId="183" fontId="6" fillId="0" borderId="46" xfId="0" applyNumberFormat="1" applyFont="1" applyBorder="1" applyAlignment="1">
      <alignment vertical="center"/>
    </xf>
    <xf numFmtId="4" fontId="35" fillId="0" borderId="45" xfId="35" applyNumberFormat="1" applyFont="1" applyBorder="1" applyAlignment="1" applyProtection="1">
      <alignment horizontal="right" vertical="center"/>
      <protection/>
    </xf>
    <xf numFmtId="4" fontId="6" fillId="0" borderId="47" xfId="35" applyNumberFormat="1" applyFont="1" applyBorder="1" applyAlignment="1" applyProtection="1">
      <alignment horizontal="right" vertical="center"/>
      <protection/>
    </xf>
    <xf numFmtId="4" fontId="35" fillId="0" borderId="47" xfId="35" applyNumberFormat="1" applyFont="1" applyBorder="1" applyAlignment="1" applyProtection="1">
      <alignment horizontal="right" vertical="center"/>
      <protection/>
    </xf>
    <xf numFmtId="4" fontId="6" fillId="0" borderId="48" xfId="35" applyNumberFormat="1" applyFont="1" applyBorder="1" applyAlignment="1" applyProtection="1">
      <alignment horizontal="right" vertical="center"/>
      <protection/>
    </xf>
    <xf numFmtId="0" fontId="51" fillId="0" borderId="0" xfId="35" applyFont="1" applyAlignment="1" applyProtection="1">
      <alignment vertical="center"/>
      <protection locked="0"/>
    </xf>
    <xf numFmtId="0" fontId="51" fillId="0" borderId="44" xfId="35" applyFont="1" applyBorder="1" applyAlignment="1" applyProtection="1" quotePrefix="1">
      <alignment horizontal="center" vertical="center"/>
      <protection/>
    </xf>
    <xf numFmtId="178" fontId="6" fillId="0" borderId="47" xfId="35" applyNumberFormat="1" applyFont="1" applyBorder="1" applyAlignment="1" applyProtection="1">
      <alignment horizontal="right" vertical="center"/>
      <protection/>
    </xf>
    <xf numFmtId="4" fontId="6" fillId="0" borderId="45" xfId="35" applyNumberFormat="1" applyFont="1" applyBorder="1" applyAlignment="1" applyProtection="1">
      <alignment horizontal="right" vertical="center"/>
      <protection/>
    </xf>
    <xf numFmtId="4" fontId="6" fillId="0" borderId="49" xfId="35" applyNumberFormat="1" applyFont="1" applyBorder="1" applyAlignment="1" applyProtection="1">
      <alignment horizontal="right" vertical="center"/>
      <protection/>
    </xf>
    <xf numFmtId="0" fontId="51" fillId="0" borderId="0" xfId="35" applyFont="1" applyAlignment="1" applyProtection="1">
      <alignment horizontal="right" vertical="center"/>
      <protection locked="0"/>
    </xf>
    <xf numFmtId="0" fontId="7" fillId="0" borderId="44" xfId="35" applyFont="1" applyBorder="1" applyAlignment="1" applyProtection="1">
      <alignment horizontal="center" vertical="center"/>
      <protection/>
    </xf>
    <xf numFmtId="0" fontId="7" fillId="0" borderId="44" xfId="0" applyFont="1" applyBorder="1" applyAlignment="1">
      <alignment vertical="center"/>
    </xf>
    <xf numFmtId="0" fontId="7" fillId="0" borderId="50" xfId="0" applyFont="1" applyBorder="1" applyAlignment="1">
      <alignment vertical="center"/>
    </xf>
    <xf numFmtId="4" fontId="37" fillId="0" borderId="48" xfId="35" applyNumberFormat="1" applyFont="1" applyBorder="1" applyAlignment="1" applyProtection="1">
      <alignment horizontal="right" vertical="center"/>
      <protection/>
    </xf>
    <xf numFmtId="178" fontId="37" fillId="0" borderId="47" xfId="35" applyNumberFormat="1" applyFont="1" applyBorder="1" applyAlignment="1" applyProtection="1">
      <alignment horizontal="right" vertical="center"/>
      <protection/>
    </xf>
    <xf numFmtId="0" fontId="7" fillId="0" borderId="43" xfId="35" applyFont="1" applyBorder="1" applyAlignment="1" applyProtection="1">
      <alignment horizontal="right" vertical="center"/>
      <protection/>
    </xf>
    <xf numFmtId="189" fontId="7" fillId="0" borderId="45" xfId="35" applyNumberFormat="1" applyFont="1" applyBorder="1" applyAlignment="1" applyProtection="1">
      <alignment horizontal="left" vertical="center"/>
      <protection/>
    </xf>
    <xf numFmtId="0" fontId="17" fillId="0" borderId="43" xfId="35" applyFont="1" applyBorder="1" applyAlignment="1" applyProtection="1">
      <alignment horizontal="centerContinuous" vertical="center"/>
      <protection/>
    </xf>
    <xf numFmtId="0" fontId="7" fillId="0" borderId="43" xfId="35" applyFont="1" applyBorder="1" applyAlignment="1" applyProtection="1">
      <alignment horizontal="centerContinuous" vertical="center"/>
      <protection/>
    </xf>
    <xf numFmtId="0" fontId="7" fillId="0" borderId="45" xfId="35" applyFont="1" applyBorder="1" applyAlignment="1" applyProtection="1">
      <alignment horizontal="centerContinuous" vertical="center"/>
      <protection/>
    </xf>
    <xf numFmtId="178" fontId="37" fillId="0" borderId="47" xfId="35" applyNumberFormat="1" applyFont="1" applyBorder="1" applyAlignment="1" applyProtection="1">
      <alignment horizontal="centerContinuous" vertical="center"/>
      <protection/>
    </xf>
    <xf numFmtId="194" fontId="37" fillId="0" borderId="51" xfId="35" applyNumberFormat="1" applyFont="1" applyBorder="1" applyAlignment="1" applyProtection="1">
      <alignment horizontal="right" vertical="center"/>
      <protection/>
    </xf>
    <xf numFmtId="4" fontId="37" fillId="0" borderId="47" xfId="35" applyNumberFormat="1" applyFont="1" applyBorder="1" applyAlignment="1" applyProtection="1">
      <alignment horizontal="right" vertical="center"/>
      <protection/>
    </xf>
    <xf numFmtId="4" fontId="41" fillId="0" borderId="47" xfId="35" applyNumberFormat="1" applyFont="1" applyBorder="1" applyAlignment="1" applyProtection="1">
      <alignment horizontal="right" vertical="center"/>
      <protection/>
    </xf>
    <xf numFmtId="194" fontId="41" fillId="0" borderId="51" xfId="35" applyNumberFormat="1" applyFont="1" applyBorder="1" applyAlignment="1" applyProtection="1">
      <alignment horizontal="right" vertical="center"/>
      <protection/>
    </xf>
    <xf numFmtId="4" fontId="41" fillId="0" borderId="49" xfId="35" applyNumberFormat="1" applyFont="1" applyBorder="1" applyAlignment="1" applyProtection="1">
      <alignment horizontal="right" vertical="center"/>
      <protection/>
    </xf>
    <xf numFmtId="4" fontId="41" fillId="0" borderId="48" xfId="35" applyNumberFormat="1" applyFont="1" applyBorder="1" applyAlignment="1" applyProtection="1">
      <alignment horizontal="right" vertical="center"/>
      <protection/>
    </xf>
    <xf numFmtId="0" fontId="17" fillId="0" borderId="52" xfId="35" applyFont="1" applyBorder="1" applyAlignment="1" applyProtection="1">
      <alignment horizontal="centerContinuous" vertical="center"/>
      <protection/>
    </xf>
    <xf numFmtId="0" fontId="7" fillId="0" borderId="52" xfId="35" applyFont="1" applyBorder="1" applyAlignment="1" applyProtection="1">
      <alignment horizontal="centerContinuous" vertical="center"/>
      <protection/>
    </xf>
    <xf numFmtId="0" fontId="7" fillId="0" borderId="53" xfId="35" applyFont="1" applyBorder="1" applyAlignment="1" applyProtection="1">
      <alignment horizontal="centerContinuous" vertical="center"/>
      <protection/>
    </xf>
    <xf numFmtId="178" fontId="37" fillId="0" borderId="54" xfId="35" applyNumberFormat="1" applyFont="1" applyBorder="1" applyAlignment="1" applyProtection="1">
      <alignment horizontal="centerContinuous" vertical="center"/>
      <protection/>
    </xf>
    <xf numFmtId="194" fontId="37" fillId="0" borderId="55" xfId="35" applyNumberFormat="1" applyFont="1" applyBorder="1" applyAlignment="1" applyProtection="1">
      <alignment horizontal="right" vertical="center"/>
      <protection/>
    </xf>
    <xf numFmtId="4" fontId="37" fillId="0" borderId="56" xfId="35" applyNumberFormat="1" applyFont="1" applyBorder="1" applyAlignment="1" applyProtection="1">
      <alignment horizontal="right" vertical="center"/>
      <protection/>
    </xf>
    <xf numFmtId="4" fontId="37" fillId="0" borderId="57" xfId="35" applyNumberFormat="1" applyFont="1" applyBorder="1" applyAlignment="1" applyProtection="1">
      <alignment horizontal="right" vertical="center"/>
      <protection/>
    </xf>
    <xf numFmtId="4" fontId="37" fillId="0" borderId="58" xfId="35" applyNumberFormat="1" applyFont="1" applyBorder="1" applyAlignment="1" applyProtection="1">
      <alignment horizontal="right" vertical="center"/>
      <protection/>
    </xf>
    <xf numFmtId="0" fontId="7" fillId="0" borderId="0" xfId="35" applyFont="1" applyBorder="1" applyAlignment="1" applyProtection="1">
      <alignment vertical="center"/>
      <protection locked="0"/>
    </xf>
    <xf numFmtId="0" fontId="52" fillId="0" borderId="0" xfId="35" applyFont="1" applyBorder="1" applyAlignment="1" applyProtection="1">
      <alignment vertical="center"/>
      <protection locked="0"/>
    </xf>
    <xf numFmtId="39" fontId="7" fillId="0" borderId="0" xfId="35" applyNumberFormat="1" applyFont="1" applyBorder="1" applyAlignment="1" applyProtection="1">
      <alignment vertical="center"/>
      <protection locked="0"/>
    </xf>
    <xf numFmtId="4" fontId="17" fillId="0" borderId="0" xfId="30" applyNumberFormat="1" applyFont="1" applyAlignment="1">
      <alignment vertical="center"/>
      <protection/>
    </xf>
    <xf numFmtId="4" fontId="7" fillId="0" borderId="0" xfId="30" applyNumberFormat="1" applyFont="1" applyAlignment="1">
      <alignment vertical="center"/>
      <protection/>
    </xf>
    <xf numFmtId="0" fontId="52" fillId="0" borderId="0" xfId="35" applyFont="1" applyAlignment="1" applyProtection="1">
      <alignment vertical="center"/>
      <protection locked="0"/>
    </xf>
    <xf numFmtId="4" fontId="37" fillId="5" borderId="47" xfId="35" applyNumberFormat="1" applyFont="1" applyFill="1" applyBorder="1" applyAlignment="1" applyProtection="1">
      <alignment horizontal="right" vertical="center"/>
      <protection/>
    </xf>
    <xf numFmtId="194" fontId="37" fillId="5" borderId="51" xfId="35" applyNumberFormat="1" applyFont="1" applyFill="1" applyBorder="1" applyAlignment="1" applyProtection="1">
      <alignment horizontal="right" vertical="center"/>
      <protection/>
    </xf>
    <xf numFmtId="4" fontId="37" fillId="5" borderId="49" xfId="35" applyNumberFormat="1" applyFont="1" applyFill="1" applyBorder="1" applyAlignment="1" applyProtection="1">
      <alignment horizontal="right" vertical="center"/>
      <protection/>
    </xf>
    <xf numFmtId="4" fontId="37" fillId="5" borderId="59" xfId="35" applyNumberFormat="1" applyFont="1" applyFill="1" applyBorder="1" applyAlignment="1" applyProtection="1">
      <alignment horizontal="right" vertical="center"/>
      <protection/>
    </xf>
    <xf numFmtId="0" fontId="7" fillId="5" borderId="0" xfId="35" applyFont="1" applyFill="1" applyAlignment="1" applyProtection="1">
      <alignment vertical="center"/>
      <protection locked="0"/>
    </xf>
    <xf numFmtId="4" fontId="37" fillId="5" borderId="60" xfId="35" applyNumberFormat="1" applyFont="1" applyFill="1" applyBorder="1" applyAlignment="1" applyProtection="1">
      <alignment horizontal="right" vertical="center"/>
      <protection/>
    </xf>
    <xf numFmtId="197" fontId="37" fillId="5" borderId="61" xfId="35" applyNumberFormat="1" applyFont="1" applyFill="1" applyBorder="1" applyAlignment="1" applyProtection="1">
      <alignment horizontal="right" vertical="center"/>
      <protection locked="0"/>
    </xf>
    <xf numFmtId="4" fontId="39" fillId="0" borderId="45" xfId="35" applyNumberFormat="1" applyFont="1" applyBorder="1" applyAlignment="1" applyProtection="1">
      <alignment horizontal="right" vertical="center"/>
      <protection/>
    </xf>
    <xf numFmtId="4" fontId="39" fillId="0" borderId="49" xfId="35" applyNumberFormat="1" applyFont="1" applyBorder="1" applyAlignment="1" applyProtection="1">
      <alignment horizontal="right" vertical="center"/>
      <protection/>
    </xf>
    <xf numFmtId="0" fontId="51" fillId="0" borderId="45" xfId="35" applyFont="1" applyBorder="1" applyAlignment="1" applyProtection="1" quotePrefix="1">
      <alignment horizontal="center" vertical="center"/>
      <protection/>
    </xf>
    <xf numFmtId="0" fontId="51" fillId="0" borderId="62" xfId="35" applyFont="1" applyBorder="1" applyAlignment="1" applyProtection="1">
      <alignment horizontal="right" vertical="center"/>
      <protection/>
    </xf>
    <xf numFmtId="0" fontId="51" fillId="0" borderId="2" xfId="35" applyFont="1" applyBorder="1" applyAlignment="1" applyProtection="1">
      <alignment horizontal="center" vertical="center"/>
      <protection/>
    </xf>
    <xf numFmtId="189" fontId="51" fillId="0" borderId="63" xfId="35" applyNumberFormat="1" applyFont="1" applyBorder="1" applyAlignment="1" applyProtection="1">
      <alignment horizontal="left" vertical="center"/>
      <protection/>
    </xf>
    <xf numFmtId="183" fontId="6" fillId="0" borderId="64" xfId="0" applyNumberFormat="1" applyFont="1" applyBorder="1" applyAlignment="1">
      <alignment vertical="center"/>
    </xf>
    <xf numFmtId="178" fontId="35" fillId="0" borderId="65" xfId="35" applyNumberFormat="1" applyFont="1" applyBorder="1" applyAlignment="1" applyProtection="1">
      <alignment horizontal="right" vertical="center"/>
      <protection/>
    </xf>
    <xf numFmtId="0" fontId="17" fillId="0" borderId="3" xfId="35" applyFont="1" applyBorder="1" applyAlignment="1" applyProtection="1">
      <alignment horizontal="center" vertical="center"/>
      <protection/>
    </xf>
    <xf numFmtId="0" fontId="49" fillId="0" borderId="66" xfId="35" applyFont="1" applyBorder="1" applyAlignment="1" applyProtection="1">
      <alignment horizontal="center" vertical="center"/>
      <protection/>
    </xf>
    <xf numFmtId="0" fontId="42" fillId="0" borderId="65" xfId="35" applyFont="1" applyBorder="1" applyAlignment="1" applyProtection="1">
      <alignment horizontal="center" vertical="center"/>
      <protection/>
    </xf>
    <xf numFmtId="4" fontId="35" fillId="0" borderId="67" xfId="35" applyNumberFormat="1" applyFont="1" applyBorder="1" applyAlignment="1" applyProtection="1">
      <alignment horizontal="right" vertical="center"/>
      <protection/>
    </xf>
    <xf numFmtId="4" fontId="6" fillId="0" borderId="67" xfId="35" applyNumberFormat="1" applyFont="1" applyBorder="1" applyAlignment="1" applyProtection="1">
      <alignment horizontal="right" vertical="center"/>
      <protection/>
    </xf>
    <xf numFmtId="183" fontId="6" fillId="0" borderId="68" xfId="0" applyNumberFormat="1" applyFont="1" applyBorder="1" applyAlignment="1">
      <alignment vertical="center"/>
    </xf>
    <xf numFmtId="4" fontId="6" fillId="0" borderId="69" xfId="35" applyNumberFormat="1" applyFont="1" applyBorder="1" applyAlignment="1" applyProtection="1">
      <alignment horizontal="right" vertical="center"/>
      <protection/>
    </xf>
    <xf numFmtId="0" fontId="35" fillId="0" borderId="3" xfId="0" applyFont="1" applyFill="1" applyBorder="1" applyAlignment="1">
      <alignment horizontal="distributed"/>
    </xf>
    <xf numFmtId="0" fontId="17" fillId="5" borderId="20" xfId="32" applyFont="1" applyFill="1" applyBorder="1" applyAlignment="1" quotePrefix="1">
      <alignment horizontal="left" vertical="center"/>
    </xf>
    <xf numFmtId="0" fontId="24" fillId="5" borderId="21" xfId="32" applyFont="1" applyFill="1" applyBorder="1" applyAlignment="1">
      <alignment vertical="center"/>
    </xf>
    <xf numFmtId="40" fontId="24" fillId="5" borderId="21" xfId="42" applyFont="1" applyFill="1" applyBorder="1" applyAlignment="1" applyProtection="1">
      <alignment horizontal="center" vertical="center"/>
      <protection/>
    </xf>
    <xf numFmtId="40" fontId="24" fillId="5" borderId="21" xfId="42" applyFont="1" applyFill="1" applyBorder="1" applyAlignment="1" applyProtection="1">
      <alignment horizontal="right" vertical="center"/>
      <protection/>
    </xf>
    <xf numFmtId="40" fontId="24" fillId="5" borderId="70" xfId="42" applyFont="1" applyFill="1" applyBorder="1" applyAlignment="1">
      <alignment vertical="center"/>
    </xf>
    <xf numFmtId="0" fontId="17" fillId="5" borderId="11" xfId="19" applyFont="1" applyFill="1" applyBorder="1" applyAlignment="1">
      <alignment vertical="center"/>
      <protection/>
    </xf>
    <xf numFmtId="0" fontId="12" fillId="5" borderId="13" xfId="32" applyFont="1" applyFill="1" applyBorder="1" applyAlignment="1" quotePrefix="1">
      <alignment horizontal="left" vertical="center"/>
    </xf>
    <xf numFmtId="0" fontId="22" fillId="5" borderId="14" xfId="32" applyFont="1" applyFill="1" applyBorder="1" applyAlignment="1">
      <alignment vertical="center"/>
    </xf>
    <xf numFmtId="0" fontId="24" fillId="5" borderId="14" xfId="25" applyFont="1" applyFill="1" applyBorder="1" applyAlignment="1">
      <alignment horizontal="center" vertical="center"/>
      <protection/>
    </xf>
    <xf numFmtId="40" fontId="24" fillId="5" borderId="14" xfId="42" applyNumberFormat="1" applyFont="1" applyFill="1" applyBorder="1" applyProtection="1">
      <alignment horizontal="right" vertical="center"/>
      <protection/>
    </xf>
    <xf numFmtId="40" fontId="28" fillId="5" borderId="15" xfId="42" applyFont="1" applyFill="1" applyBorder="1" applyAlignment="1" applyProtection="1">
      <alignment horizontal="left" vertical="center" wrapText="1"/>
      <protection/>
    </xf>
    <xf numFmtId="0" fontId="22" fillId="5" borderId="21" xfId="32" applyFont="1" applyFill="1" applyBorder="1" applyAlignment="1" applyProtection="1">
      <alignment horizontal="left" vertical="center"/>
      <protection/>
    </xf>
    <xf numFmtId="0" fontId="22" fillId="5" borderId="21" xfId="26" applyFont="1" applyFill="1" applyBorder="1" applyProtection="1">
      <alignment horizontal="left" vertical="center"/>
      <protection/>
    </xf>
    <xf numFmtId="40" fontId="22" fillId="5" borderId="21" xfId="42" applyFont="1" applyFill="1" applyBorder="1" applyAlignment="1" applyProtection="1">
      <alignment horizontal="center" vertical="center"/>
      <protection/>
    </xf>
    <xf numFmtId="40" fontId="22" fillId="5" borderId="21" xfId="42" applyFont="1" applyFill="1" applyBorder="1" applyProtection="1" quotePrefix="1">
      <alignment horizontal="right" vertical="center"/>
      <protection/>
    </xf>
    <xf numFmtId="40" fontId="22" fillId="5" borderId="21" xfId="42" applyFont="1" applyFill="1" applyBorder="1" applyAlignment="1" applyProtection="1">
      <alignment horizontal="right" vertical="center"/>
      <protection/>
    </xf>
    <xf numFmtId="0" fontId="22" fillId="5" borderId="70" xfId="26" applyFont="1" applyFill="1" applyBorder="1" applyProtection="1">
      <alignment horizontal="left" vertical="center"/>
      <protection/>
    </xf>
    <xf numFmtId="0" fontId="17" fillId="5" borderId="20" xfId="20" applyFont="1" applyFill="1" applyBorder="1" applyAlignment="1" quotePrefix="1">
      <alignment horizontal="left" vertical="center"/>
      <protection/>
    </xf>
    <xf numFmtId="0" fontId="22" fillId="5" borderId="21" xfId="32" applyFont="1" applyFill="1" applyBorder="1" applyAlignment="1">
      <alignment horizontal="centerContinuous" vertical="center"/>
    </xf>
    <xf numFmtId="40" fontId="22" fillId="5" borderId="21" xfId="42" applyFont="1" applyFill="1" applyBorder="1" applyProtection="1">
      <alignment horizontal="right" vertical="center"/>
      <protection/>
    </xf>
    <xf numFmtId="40" fontId="22" fillId="5" borderId="21" xfId="42" applyFont="1" applyFill="1" applyBorder="1" applyAlignment="1">
      <alignment vertical="center"/>
    </xf>
    <xf numFmtId="0" fontId="17" fillId="5" borderId="70" xfId="34" applyFont="1" applyFill="1" applyBorder="1" applyAlignment="1">
      <alignment/>
    </xf>
    <xf numFmtId="184" fontId="12" fillId="5" borderId="0" xfId="32" applyNumberFormat="1" applyFont="1" applyFill="1" applyAlignment="1" applyProtection="1">
      <alignment/>
      <protection/>
    </xf>
    <xf numFmtId="184" fontId="12" fillId="5" borderId="0" xfId="32" applyNumberFormat="1" applyFont="1" applyFill="1" applyAlignment="1" applyProtection="1" quotePrefix="1">
      <alignment/>
      <protection/>
    </xf>
    <xf numFmtId="49" fontId="53" fillId="0" borderId="3" xfId="37" applyNumberFormat="1" applyFont="1" applyFill="1" applyBorder="1" applyAlignment="1">
      <alignment horizontal="left"/>
      <protection/>
    </xf>
    <xf numFmtId="196" fontId="54" fillId="0" borderId="3" xfId="37" applyNumberFormat="1" applyFont="1" applyFill="1" applyBorder="1" applyAlignment="1">
      <alignment horizontal="center"/>
      <protection/>
    </xf>
    <xf numFmtId="0" fontId="55" fillId="0" borderId="71" xfId="37" applyFont="1" applyFill="1" applyBorder="1" applyAlignment="1">
      <alignment horizontal="left" wrapText="1"/>
      <protection/>
    </xf>
    <xf numFmtId="0" fontId="56" fillId="0" borderId="71" xfId="37" applyFont="1" applyFill="1" applyBorder="1" applyAlignment="1">
      <alignment horizontal="left" wrapText="1"/>
      <protection/>
    </xf>
    <xf numFmtId="0" fontId="57" fillId="0" borderId="3" xfId="0" applyFont="1" applyBorder="1" applyAlignment="1">
      <alignment/>
    </xf>
    <xf numFmtId="49" fontId="31" fillId="0" borderId="3" xfId="37" applyNumberFormat="1" applyFont="1" applyFill="1" applyBorder="1" applyAlignment="1">
      <alignment horizontal="left"/>
      <protection/>
    </xf>
    <xf numFmtId="196" fontId="58" fillId="0" borderId="3" xfId="37" applyNumberFormat="1" applyFont="1" applyFill="1" applyBorder="1" applyAlignment="1">
      <alignment/>
      <protection/>
    </xf>
    <xf numFmtId="49" fontId="59" fillId="0" borderId="3" xfId="37" applyNumberFormat="1" applyFont="1" applyFill="1" applyBorder="1" applyAlignment="1">
      <alignment horizontal="left"/>
      <protection/>
    </xf>
    <xf numFmtId="49" fontId="31" fillId="0" borderId="3" xfId="0" applyNumberFormat="1" applyFont="1" applyFill="1" applyBorder="1" applyAlignment="1">
      <alignment/>
    </xf>
    <xf numFmtId="196" fontId="54" fillId="0" borderId="3" xfId="0" applyNumberFormat="1" applyFont="1" applyFill="1" applyBorder="1" applyAlignment="1">
      <alignment horizontal="center"/>
    </xf>
    <xf numFmtId="49" fontId="53" fillId="0" borderId="3" xfId="0" applyNumberFormat="1" applyFont="1" applyFill="1" applyBorder="1" applyAlignment="1">
      <alignment/>
    </xf>
    <xf numFmtId="180" fontId="31" fillId="0" borderId="31" xfId="0" applyNumberFormat="1" applyFont="1" applyFill="1" applyBorder="1" applyAlignment="1">
      <alignment horizontal="center"/>
    </xf>
    <xf numFmtId="196" fontId="58" fillId="0" borderId="31" xfId="0" applyNumberFormat="1" applyFont="1" applyFill="1" applyBorder="1" applyAlignment="1">
      <alignment horizontal="center"/>
    </xf>
    <xf numFmtId="4" fontId="56" fillId="0" borderId="71" xfId="37" applyNumberFormat="1" applyFont="1" applyFill="1" applyBorder="1" applyAlignment="1">
      <alignment horizontal="left" wrapText="1"/>
      <protection/>
    </xf>
    <xf numFmtId="183" fontId="6" fillId="0" borderId="72" xfId="0" applyNumberFormat="1" applyFont="1" applyBorder="1" applyAlignment="1">
      <alignment vertical="center"/>
    </xf>
    <xf numFmtId="183" fontId="6" fillId="0" borderId="73" xfId="0" applyNumberFormat="1" applyFont="1" applyBorder="1" applyAlignment="1">
      <alignment vertical="center"/>
    </xf>
    <xf numFmtId="0" fontId="49" fillId="0" borderId="74" xfId="35" applyFont="1" applyBorder="1" applyAlignment="1" applyProtection="1">
      <alignment horizontal="center" vertical="center"/>
      <protection/>
    </xf>
    <xf numFmtId="0" fontId="17" fillId="0" borderId="75" xfId="35" applyFont="1" applyBorder="1" applyAlignment="1" applyProtection="1">
      <alignment horizontal="center" vertical="center"/>
      <protection/>
    </xf>
    <xf numFmtId="0" fontId="42" fillId="0" borderId="75" xfId="35" applyFont="1" applyBorder="1" applyAlignment="1" applyProtection="1">
      <alignment horizontal="center" vertical="center"/>
      <protection/>
    </xf>
    <xf numFmtId="0" fontId="42" fillId="0" borderId="76" xfId="35" applyFont="1" applyBorder="1" applyAlignment="1" applyProtection="1">
      <alignment horizontal="center" vertical="center"/>
      <protection/>
    </xf>
    <xf numFmtId="0" fontId="61" fillId="0" borderId="3" xfId="0" applyFont="1" applyBorder="1" applyAlignment="1">
      <alignment/>
    </xf>
    <xf numFmtId="196" fontId="62" fillId="0" borderId="3" xfId="37" applyNumberFormat="1" applyFont="1" applyFill="1" applyBorder="1" applyAlignment="1">
      <alignment horizontal="center"/>
      <protection/>
    </xf>
    <xf numFmtId="49" fontId="14" fillId="0" borderId="3" xfId="37" applyNumberFormat="1" applyFont="1" applyFill="1" applyBorder="1" applyAlignment="1">
      <alignment horizontal="left"/>
      <protection/>
    </xf>
    <xf numFmtId="49" fontId="63" fillId="0" borderId="3" xfId="37" applyNumberFormat="1" applyFont="1" applyFill="1" applyBorder="1" applyAlignment="1">
      <alignment horizontal="left"/>
      <protection/>
    </xf>
    <xf numFmtId="0" fontId="64" fillId="0" borderId="71" xfId="37" applyFont="1" applyFill="1" applyBorder="1" applyAlignment="1">
      <alignment horizontal="left" wrapText="1"/>
      <protection/>
    </xf>
    <xf numFmtId="196" fontId="62" fillId="0" borderId="3" xfId="37" applyNumberFormat="1" applyFont="1" applyFill="1" applyBorder="1" applyAlignment="1">
      <alignment horizontal="left" indent="3"/>
      <protection/>
    </xf>
    <xf numFmtId="49" fontId="14" fillId="0" borderId="3" xfId="0" applyNumberFormat="1" applyFont="1" applyFill="1" applyBorder="1" applyAlignment="1">
      <alignment/>
    </xf>
    <xf numFmtId="0" fontId="65" fillId="0" borderId="71" xfId="37" applyFont="1" applyFill="1" applyBorder="1" applyAlignment="1">
      <alignment horizontal="left" wrapText="1"/>
      <protection/>
    </xf>
    <xf numFmtId="196" fontId="62" fillId="0" borderId="3" xfId="0" applyNumberFormat="1" applyFont="1" applyFill="1" applyBorder="1" applyAlignment="1">
      <alignment horizontal="center"/>
    </xf>
    <xf numFmtId="49" fontId="14" fillId="0" borderId="77" xfId="0" applyNumberFormat="1" applyFont="1" applyFill="1" applyBorder="1" applyAlignment="1">
      <alignment/>
    </xf>
    <xf numFmtId="196" fontId="62" fillId="0" borderId="77" xfId="0" applyNumberFormat="1" applyFont="1" applyFill="1" applyBorder="1" applyAlignment="1">
      <alignment horizontal="center"/>
    </xf>
    <xf numFmtId="0" fontId="64" fillId="0" borderId="78" xfId="37" applyFont="1" applyFill="1" applyBorder="1" applyAlignment="1">
      <alignment horizontal="left" wrapText="1"/>
      <protection/>
    </xf>
    <xf numFmtId="4" fontId="17" fillId="0" borderId="3" xfId="0" applyNumberFormat="1" applyFont="1" applyFill="1" applyBorder="1" applyAlignment="1">
      <alignment horizontal="distributed" vertical="distributed"/>
    </xf>
    <xf numFmtId="0" fontId="55" fillId="0" borderId="0" xfId="37" applyFont="1" applyFill="1" applyBorder="1" applyAlignment="1">
      <alignment horizontal="left" wrapText="1"/>
      <protection/>
    </xf>
    <xf numFmtId="49" fontId="17" fillId="0" borderId="79" xfId="37" applyNumberFormat="1" applyFont="1" applyFill="1" applyBorder="1" applyAlignment="1">
      <alignment horizontal="center"/>
      <protection/>
    </xf>
    <xf numFmtId="49" fontId="17" fillId="0" borderId="16" xfId="37" applyNumberFormat="1" applyFont="1" applyFill="1" applyBorder="1" applyAlignment="1" quotePrefix="1">
      <alignment horizontal="distributed" vertical="distributed"/>
      <protection/>
    </xf>
    <xf numFmtId="49" fontId="17" fillId="0" borderId="16" xfId="37" applyNumberFormat="1" applyFont="1" applyFill="1" applyBorder="1" applyAlignment="1">
      <alignment horizontal="center"/>
      <protection/>
    </xf>
    <xf numFmtId="49" fontId="17" fillId="0" borderId="16" xfId="37" applyNumberFormat="1" applyFont="1" applyFill="1" applyBorder="1" applyAlignment="1">
      <alignment horizontal="left"/>
      <protection/>
    </xf>
    <xf numFmtId="180" fontId="40" fillId="0" borderId="16" xfId="37" applyNumberFormat="1" applyFont="1" applyFill="1" applyBorder="1" applyAlignment="1">
      <alignment horizontal="center"/>
      <protection/>
    </xf>
    <xf numFmtId="0" fontId="17" fillId="0" borderId="80" xfId="37" applyFont="1" applyFill="1" applyBorder="1" applyAlignment="1">
      <alignment horizontal="left" wrapText="1"/>
      <protection/>
    </xf>
    <xf numFmtId="0" fontId="61" fillId="0" borderId="3" xfId="0" applyFont="1" applyBorder="1" applyAlignment="1">
      <alignment horizontal="left"/>
    </xf>
    <xf numFmtId="4" fontId="37" fillId="5" borderId="81" xfId="35" applyNumberFormat="1" applyFont="1" applyFill="1" applyBorder="1" applyAlignment="1" applyProtection="1">
      <alignment horizontal="right" vertical="center"/>
      <protection/>
    </xf>
    <xf numFmtId="4" fontId="6" fillId="0" borderId="82" xfId="35" applyNumberFormat="1" applyFont="1" applyBorder="1" applyAlignment="1" applyProtection="1">
      <alignment horizontal="right" vertical="center"/>
      <protection/>
    </xf>
    <xf numFmtId="49" fontId="63" fillId="0" borderId="3" xfId="0" applyNumberFormat="1" applyFont="1" applyFill="1" applyBorder="1" applyAlignment="1">
      <alignment/>
    </xf>
    <xf numFmtId="4" fontId="6" fillId="0" borderId="60" xfId="35" applyNumberFormat="1" applyFont="1" applyBorder="1" applyAlignment="1" applyProtection="1">
      <alignment horizontal="right" vertical="center"/>
      <protection/>
    </xf>
    <xf numFmtId="0" fontId="49" fillId="0" borderId="83" xfId="35" applyFont="1" applyBorder="1" applyAlignment="1" applyProtection="1">
      <alignment horizontal="center" vertical="center"/>
      <protection/>
    </xf>
    <xf numFmtId="0" fontId="17" fillId="0" borderId="31" xfId="35" applyFont="1" applyBorder="1" applyAlignment="1" applyProtection="1">
      <alignment horizontal="center" vertical="center"/>
      <protection/>
    </xf>
    <xf numFmtId="0" fontId="42" fillId="0" borderId="84" xfId="35" applyFont="1" applyBorder="1" applyAlignment="1" applyProtection="1">
      <alignment horizontal="center" vertical="center"/>
      <protection/>
    </xf>
    <xf numFmtId="0" fontId="65" fillId="0" borderId="71" xfId="37" applyFont="1" applyFill="1" applyBorder="1" applyAlignment="1">
      <alignment horizontal="left"/>
      <protection/>
    </xf>
    <xf numFmtId="49" fontId="63" fillId="0" borderId="3" xfId="37" applyNumberFormat="1" applyFont="1" applyFill="1" applyBorder="1" applyAlignment="1">
      <alignment wrapText="1"/>
      <protection/>
    </xf>
    <xf numFmtId="49" fontId="7" fillId="0" borderId="31" xfId="0" applyNumberFormat="1" applyFont="1" applyFill="1" applyBorder="1" applyAlignment="1">
      <alignment horizontal="distributed" vertical="distributed"/>
    </xf>
    <xf numFmtId="49" fontId="7" fillId="0" borderId="31" xfId="37" applyNumberFormat="1" applyFont="1" applyFill="1" applyBorder="1" applyAlignment="1">
      <alignment horizontal="center"/>
      <protection/>
    </xf>
    <xf numFmtId="49" fontId="14" fillId="0" borderId="31" xfId="37" applyNumberFormat="1" applyFont="1" applyFill="1" applyBorder="1" applyAlignment="1">
      <alignment horizontal="left"/>
      <protection/>
    </xf>
    <xf numFmtId="196" fontId="62" fillId="0" borderId="31" xfId="37" applyNumberFormat="1" applyFont="1" applyFill="1" applyBorder="1" applyAlignment="1">
      <alignment horizontal="center"/>
      <protection/>
    </xf>
    <xf numFmtId="0" fontId="65" fillId="0" borderId="85" xfId="37" applyFont="1" applyFill="1" applyBorder="1" applyAlignment="1">
      <alignment horizontal="left" wrapText="1"/>
      <protection/>
    </xf>
    <xf numFmtId="4" fontId="63" fillId="0" borderId="3" xfId="37" applyNumberFormat="1" applyFont="1" applyFill="1" applyBorder="1" applyAlignment="1">
      <alignment horizontal="center"/>
      <protection/>
    </xf>
    <xf numFmtId="49" fontId="17" fillId="0" borderId="77" xfId="37" applyNumberFormat="1" applyFont="1" applyFill="1" applyBorder="1" applyAlignment="1">
      <alignment horizontal="distributed" vertical="distributed"/>
      <protection/>
    </xf>
    <xf numFmtId="4" fontId="17" fillId="0" borderId="77" xfId="37" applyNumberFormat="1" applyFont="1" applyFill="1" applyBorder="1" applyAlignment="1">
      <alignment horizontal="center"/>
      <protection/>
    </xf>
    <xf numFmtId="0" fontId="30" fillId="0" borderId="71" xfId="37" applyFont="1" applyFill="1" applyBorder="1" applyAlignment="1">
      <alignment horizontal="left" wrapText="1"/>
      <protection/>
    </xf>
    <xf numFmtId="0" fontId="14" fillId="0" borderId="71" xfId="37" applyFont="1" applyFill="1" applyBorder="1" applyAlignment="1">
      <alignment horizontal="left" wrapText="1"/>
      <protection/>
    </xf>
    <xf numFmtId="184" fontId="13" fillId="5" borderId="0" xfId="0" applyNumberFormat="1" applyFont="1" applyFill="1" applyBorder="1" applyAlignment="1">
      <alignment horizontal="center"/>
    </xf>
    <xf numFmtId="184" fontId="13" fillId="5" borderId="16" xfId="0" applyNumberFormat="1" applyFont="1" applyFill="1" applyBorder="1" applyAlignment="1">
      <alignment horizontal="center"/>
    </xf>
    <xf numFmtId="0" fontId="39" fillId="0" borderId="71" xfId="37" applyFont="1" applyFill="1" applyBorder="1" applyAlignment="1">
      <alignment horizontal="left" wrapText="1"/>
      <protection/>
    </xf>
    <xf numFmtId="49" fontId="7" fillId="0" borderId="3" xfId="37" applyNumberFormat="1" applyFont="1" applyFill="1" applyBorder="1" applyAlignment="1">
      <alignment horizontal="left"/>
      <protection/>
    </xf>
    <xf numFmtId="196" fontId="66" fillId="0" borderId="3" xfId="37" applyNumberFormat="1" applyFont="1" applyFill="1" applyBorder="1" applyAlignment="1">
      <alignment horizontal="center"/>
      <protection/>
    </xf>
    <xf numFmtId="0" fontId="67" fillId="0" borderId="71" xfId="37" applyFont="1" applyFill="1" applyBorder="1" applyAlignment="1">
      <alignment horizontal="left" wrapText="1"/>
      <protection/>
    </xf>
    <xf numFmtId="0" fontId="37" fillId="0" borderId="71" xfId="37" applyFont="1" applyFill="1" applyBorder="1" applyAlignment="1">
      <alignment horizontal="left" wrapText="1"/>
      <protection/>
    </xf>
    <xf numFmtId="49" fontId="38" fillId="0" borderId="3" xfId="37" applyNumberFormat="1" applyFont="1" applyFill="1" applyBorder="1" applyAlignment="1">
      <alignment horizontal="left"/>
      <protection/>
    </xf>
    <xf numFmtId="0" fontId="17" fillId="0" borderId="0" xfId="32" applyFont="1" applyFill="1" applyBorder="1" applyAlignment="1" applyProtection="1" quotePrefix="1">
      <alignment vertical="center"/>
      <protection/>
    </xf>
    <xf numFmtId="0" fontId="17" fillId="0" borderId="0" xfId="32" applyFont="1" applyFill="1" applyBorder="1" applyAlignment="1" applyProtection="1">
      <alignment vertical="center"/>
      <protection/>
    </xf>
    <xf numFmtId="0" fontId="34" fillId="0" borderId="0" xfId="32" applyFont="1" applyFill="1" applyBorder="1" applyAlignment="1" applyProtection="1">
      <alignment horizontal="center" vertical="center"/>
      <protection/>
    </xf>
    <xf numFmtId="193" fontId="35" fillId="0" borderId="0" xfId="29" applyNumberFormat="1" applyFont="1" applyFill="1" applyBorder="1" applyAlignment="1">
      <alignment horizontal="left" vertical="center"/>
      <protection/>
    </xf>
    <xf numFmtId="0" fontId="17" fillId="0" borderId="0" xfId="0" applyFont="1" applyFill="1" applyBorder="1" applyAlignment="1">
      <alignment/>
    </xf>
    <xf numFmtId="0" fontId="7" fillId="0" borderId="0" xfId="0" applyFont="1" applyFill="1" applyBorder="1" applyAlignment="1">
      <alignment horizontal="center"/>
    </xf>
    <xf numFmtId="0" fontId="17" fillId="0" borderId="0" xfId="0" applyFont="1" applyFill="1" applyBorder="1" applyAlignment="1">
      <alignment horizontal="distributed"/>
    </xf>
    <xf numFmtId="0" fontId="17" fillId="0" borderId="0" xfId="0" applyFont="1" applyFill="1" applyBorder="1" applyAlignment="1">
      <alignment horizontal="center"/>
    </xf>
    <xf numFmtId="180" fontId="17" fillId="0" borderId="0" xfId="0" applyNumberFormat="1" applyFont="1" applyFill="1" applyBorder="1" applyAlignment="1">
      <alignment horizontal="center"/>
    </xf>
    <xf numFmtId="176" fontId="34" fillId="0" borderId="0" xfId="0" applyNumberFormat="1" applyFont="1" applyFill="1" applyBorder="1" applyAlignment="1">
      <alignment horizontal="center"/>
    </xf>
    <xf numFmtId="4" fontId="17" fillId="0" borderId="0" xfId="37" applyNumberFormat="1" applyFont="1" applyFill="1" applyBorder="1" applyAlignment="1">
      <alignment horizontal="center"/>
      <protection/>
    </xf>
    <xf numFmtId="49" fontId="31" fillId="0" borderId="0" xfId="0" applyNumberFormat="1" applyFont="1" applyFill="1" applyBorder="1" applyAlignment="1">
      <alignment/>
    </xf>
    <xf numFmtId="196" fontId="54" fillId="0" borderId="0" xfId="0" applyNumberFormat="1" applyFont="1" applyFill="1" applyBorder="1" applyAlignment="1">
      <alignment horizontal="center"/>
    </xf>
    <xf numFmtId="0" fontId="56" fillId="0" borderId="0" xfId="37" applyFont="1" applyFill="1" applyBorder="1" applyAlignment="1">
      <alignment horizontal="left" wrapText="1"/>
      <protection/>
    </xf>
    <xf numFmtId="0" fontId="7" fillId="0" borderId="0" xfId="0" applyFont="1" applyFill="1" applyBorder="1" applyAlignment="1">
      <alignment horizontal="distributed"/>
    </xf>
    <xf numFmtId="180" fontId="31" fillId="0" borderId="0" xfId="0" applyNumberFormat="1" applyFont="1" applyFill="1" applyBorder="1" applyAlignment="1">
      <alignment horizontal="center"/>
    </xf>
    <xf numFmtId="196" fontId="58" fillId="0" borderId="0" xfId="0" applyNumberFormat="1" applyFont="1" applyFill="1" applyBorder="1" applyAlignment="1">
      <alignment horizontal="center"/>
    </xf>
    <xf numFmtId="0" fontId="17" fillId="0" borderId="0" xfId="0" applyFont="1" applyFill="1" applyBorder="1" applyAlignment="1">
      <alignment horizontal="distributed" vertical="center"/>
    </xf>
    <xf numFmtId="0" fontId="17" fillId="5" borderId="2" xfId="32" applyFont="1" applyFill="1" applyBorder="1" applyAlignment="1">
      <alignment horizontal="left" vertical="center"/>
    </xf>
    <xf numFmtId="4" fontId="38" fillId="0" borderId="0" xfId="37" applyNumberFormat="1" applyFont="1" applyFill="1" applyBorder="1" applyAlignment="1">
      <alignment horizontal="center"/>
      <protection/>
    </xf>
    <xf numFmtId="0" fontId="7" fillId="0" borderId="0" xfId="0" applyFont="1" applyFill="1" applyBorder="1" applyAlignment="1">
      <alignment horizontal="distributed" vertical="center"/>
    </xf>
    <xf numFmtId="4" fontId="7" fillId="0" borderId="0" xfId="37" applyNumberFormat="1" applyFont="1" applyFill="1" applyBorder="1" applyAlignment="1">
      <alignment horizontal="center"/>
      <protection/>
    </xf>
    <xf numFmtId="4" fontId="7" fillId="0" borderId="0" xfId="0" applyNumberFormat="1" applyFont="1" applyFill="1" applyBorder="1" applyAlignment="1">
      <alignment horizontal="distributed" vertical="distributed"/>
    </xf>
    <xf numFmtId="49" fontId="53" fillId="0" borderId="0" xfId="37" applyNumberFormat="1" applyFont="1" applyFill="1" applyBorder="1" applyAlignment="1">
      <alignment horizontal="left"/>
      <protection/>
    </xf>
    <xf numFmtId="196" fontId="54" fillId="0" borderId="0" xfId="37" applyNumberFormat="1" applyFont="1" applyFill="1" applyBorder="1" applyAlignment="1">
      <alignment horizontal="center"/>
      <protection/>
    </xf>
    <xf numFmtId="49" fontId="31" fillId="0" borderId="0" xfId="37" applyNumberFormat="1" applyFont="1" applyFill="1" applyBorder="1" applyAlignment="1">
      <alignment horizontal="left"/>
      <protection/>
    </xf>
    <xf numFmtId="0" fontId="31" fillId="0" borderId="0" xfId="37" applyFont="1" applyFill="1" applyBorder="1" applyAlignment="1">
      <alignment horizontal="left" wrapText="1"/>
      <protection/>
    </xf>
    <xf numFmtId="49" fontId="7" fillId="0" borderId="0" xfId="37" applyNumberFormat="1" applyFont="1" applyFill="1" applyBorder="1" applyAlignment="1">
      <alignment horizontal="center"/>
      <protection/>
    </xf>
    <xf numFmtId="49" fontId="7" fillId="0" borderId="0" xfId="37" applyNumberFormat="1" applyFont="1" applyFill="1" applyBorder="1" applyAlignment="1">
      <alignment horizontal="distributed" vertical="distributed"/>
      <protection/>
    </xf>
    <xf numFmtId="4" fontId="56" fillId="0" borderId="0" xfId="37" applyNumberFormat="1" applyFont="1" applyFill="1" applyBorder="1" applyAlignment="1">
      <alignment horizontal="left" wrapText="1"/>
      <protection/>
    </xf>
    <xf numFmtId="49" fontId="7" fillId="0" borderId="0" xfId="0" applyNumberFormat="1" applyFont="1" applyFill="1" applyBorder="1" applyAlignment="1">
      <alignment horizontal="distributed" vertical="distributed"/>
    </xf>
    <xf numFmtId="49" fontId="7" fillId="0" borderId="0" xfId="37" applyNumberFormat="1" applyFont="1" applyFill="1" applyBorder="1" applyAlignment="1" quotePrefix="1">
      <alignment horizontal="distributed" vertical="distributed"/>
      <protection/>
    </xf>
    <xf numFmtId="49" fontId="38" fillId="0" borderId="0" xfId="37" applyNumberFormat="1" applyFont="1" applyFill="1" applyBorder="1" applyAlignment="1">
      <alignment horizontal="center"/>
      <protection/>
    </xf>
    <xf numFmtId="0" fontId="35" fillId="0" borderId="0" xfId="0" applyFont="1" applyFill="1" applyBorder="1" applyAlignment="1">
      <alignment horizontal="distributed"/>
    </xf>
    <xf numFmtId="4" fontId="42" fillId="0" borderId="0" xfId="37" applyNumberFormat="1" applyFont="1" applyFill="1" applyBorder="1" applyAlignment="1">
      <alignment horizontal="center"/>
      <protection/>
    </xf>
    <xf numFmtId="49" fontId="17" fillId="0" borderId="0" xfId="0" applyNumberFormat="1" applyFont="1" applyFill="1" applyBorder="1" applyAlignment="1">
      <alignment horizontal="distributed" vertical="distributed"/>
    </xf>
    <xf numFmtId="0" fontId="60" fillId="0" borderId="0" xfId="37" applyFont="1" applyFill="1" applyBorder="1" applyAlignment="1">
      <alignment horizontal="left" wrapText="1"/>
      <protection/>
    </xf>
    <xf numFmtId="49" fontId="17" fillId="0" borderId="0" xfId="0" applyNumberFormat="1" applyFont="1" applyFill="1" applyBorder="1" applyAlignment="1">
      <alignment horizontal="center"/>
    </xf>
    <xf numFmtId="4" fontId="17" fillId="0" borderId="0" xfId="37" applyNumberFormat="1" applyFont="1" applyFill="1" applyBorder="1" applyAlignment="1" quotePrefix="1">
      <alignment horizontal="distributed" vertical="distributed"/>
      <protection/>
    </xf>
    <xf numFmtId="4" fontId="17" fillId="0" borderId="0" xfId="30" applyNumberFormat="1" applyFont="1" applyFill="1" applyBorder="1" applyAlignment="1">
      <alignment horizontal="center" vertical="center"/>
      <protection/>
    </xf>
    <xf numFmtId="4" fontId="17" fillId="0" borderId="0" xfId="30" applyNumberFormat="1" applyFont="1" applyFill="1" applyBorder="1" applyAlignment="1">
      <alignment vertical="center"/>
      <protection/>
    </xf>
    <xf numFmtId="49" fontId="17" fillId="0" borderId="0" xfId="0" applyNumberFormat="1" applyFont="1" applyFill="1" applyBorder="1" applyAlignment="1">
      <alignment/>
    </xf>
    <xf numFmtId="176" fontId="34" fillId="0" borderId="0" xfId="30" applyNumberFormat="1" applyFont="1" applyFill="1" applyBorder="1" applyAlignment="1">
      <alignment horizontal="center" vertical="center"/>
      <protection/>
    </xf>
    <xf numFmtId="4" fontId="28" fillId="0" borderId="0" xfId="30" applyNumberFormat="1" applyFont="1" applyFill="1" applyBorder="1" applyAlignment="1">
      <alignment horizontal="left" vertical="center"/>
      <protection/>
    </xf>
    <xf numFmtId="0" fontId="34" fillId="0" borderId="0" xfId="0" applyFont="1" applyFill="1" applyBorder="1" applyAlignment="1">
      <alignment horizontal="center"/>
    </xf>
    <xf numFmtId="49" fontId="7" fillId="0" borderId="3" xfId="0" applyNumberFormat="1" applyFont="1" applyFill="1" applyBorder="1" applyAlignment="1">
      <alignment/>
    </xf>
    <xf numFmtId="196" fontId="66" fillId="0" borderId="3" xfId="0" applyNumberFormat="1" applyFont="1" applyFill="1" applyBorder="1" applyAlignment="1">
      <alignment horizontal="center"/>
    </xf>
    <xf numFmtId="49" fontId="38" fillId="0" borderId="3" xfId="0" applyNumberFormat="1" applyFont="1" applyFill="1" applyBorder="1" applyAlignment="1">
      <alignment/>
    </xf>
    <xf numFmtId="0" fontId="17" fillId="5" borderId="11" xfId="19" applyFont="1" applyFill="1" applyBorder="1" applyAlignment="1" quotePrefix="1">
      <alignment horizontal="left" vertical="center"/>
      <protection/>
    </xf>
    <xf numFmtId="0" fontId="17" fillId="5" borderId="12" xfId="19" applyFont="1" applyFill="1" applyBorder="1" applyAlignment="1" quotePrefix="1">
      <alignment horizontal="left" vertical="center"/>
      <protection/>
    </xf>
    <xf numFmtId="0" fontId="12" fillId="5" borderId="0" xfId="32" applyFont="1" applyFill="1" applyBorder="1" applyAlignment="1" applyProtection="1" quotePrefix="1">
      <alignment horizontal="left" shrinkToFit="1"/>
      <protection/>
    </xf>
    <xf numFmtId="0" fontId="17" fillId="5" borderId="11" xfId="32" applyFont="1" applyFill="1" applyBorder="1" applyAlignment="1">
      <alignment horizontal="left" vertical="center"/>
    </xf>
    <xf numFmtId="0" fontId="17" fillId="5" borderId="2" xfId="32" applyFont="1" applyFill="1" applyBorder="1" applyAlignment="1" quotePrefix="1">
      <alignment horizontal="left" vertical="center"/>
    </xf>
    <xf numFmtId="0" fontId="17" fillId="5" borderId="12" xfId="32" applyFont="1" applyFill="1" applyBorder="1" applyAlignment="1" quotePrefix="1">
      <alignment horizontal="left" vertical="center"/>
    </xf>
    <xf numFmtId="0" fontId="17" fillId="0" borderId="0" xfId="32" applyFont="1" applyFill="1" applyAlignment="1" applyProtection="1" quotePrefix="1">
      <alignment horizontal="left" vertical="center"/>
      <protection/>
    </xf>
    <xf numFmtId="4" fontId="33" fillId="0" borderId="0" xfId="32" applyNumberFormat="1" applyFont="1" applyFill="1" applyAlignment="1">
      <alignment horizontal="center" vertical="center"/>
    </xf>
    <xf numFmtId="0" fontId="33" fillId="0" borderId="0" xfId="32" applyFont="1" applyFill="1" applyAlignment="1">
      <alignment horizontal="center" vertical="center"/>
    </xf>
    <xf numFmtId="0" fontId="17" fillId="0" borderId="0" xfId="32" applyFont="1" applyFill="1" applyAlignment="1" applyProtection="1">
      <alignment horizontal="left" vertical="center"/>
      <protection/>
    </xf>
    <xf numFmtId="0" fontId="12" fillId="5" borderId="11" xfId="32" applyFont="1" applyFill="1" applyBorder="1" applyAlignment="1" quotePrefix="1">
      <alignment horizontal="left" vertical="center"/>
    </xf>
    <xf numFmtId="0" fontId="12" fillId="5" borderId="2" xfId="32" applyFont="1" applyFill="1" applyBorder="1" applyAlignment="1" quotePrefix="1">
      <alignment horizontal="left" vertical="center"/>
    </xf>
    <xf numFmtId="0" fontId="12" fillId="5" borderId="12" xfId="32" applyFont="1" applyFill="1" applyBorder="1" applyAlignment="1" quotePrefix="1">
      <alignment horizontal="left" vertical="center"/>
    </xf>
    <xf numFmtId="0" fontId="14" fillId="5" borderId="11" xfId="33" applyFont="1" applyFill="1" applyBorder="1" applyAlignment="1">
      <alignment horizontal="center" vertical="center"/>
    </xf>
    <xf numFmtId="0" fontId="14" fillId="5" borderId="2" xfId="33" applyFont="1" applyFill="1" applyBorder="1" applyAlignment="1">
      <alignment horizontal="center" vertical="center"/>
    </xf>
    <xf numFmtId="0" fontId="14" fillId="5" borderId="12" xfId="33" applyFont="1" applyFill="1" applyBorder="1" applyAlignment="1">
      <alignment horizontal="center" vertical="center"/>
    </xf>
    <xf numFmtId="184" fontId="13" fillId="5" borderId="0" xfId="0" applyNumberFormat="1" applyFont="1" applyFill="1" applyBorder="1" applyAlignment="1" quotePrefix="1">
      <alignment horizontal="center"/>
    </xf>
    <xf numFmtId="0" fontId="17" fillId="5" borderId="11" xfId="19" applyFont="1" applyFill="1" applyBorder="1" applyAlignment="1">
      <alignment horizontal="left" vertical="center"/>
      <protection/>
    </xf>
    <xf numFmtId="0" fontId="17" fillId="5" borderId="2" xfId="19" applyFont="1" applyFill="1" applyBorder="1" applyAlignment="1" quotePrefix="1">
      <alignment horizontal="left" vertical="center"/>
      <protection/>
    </xf>
    <xf numFmtId="0" fontId="14" fillId="5" borderId="11" xfId="33" applyFont="1" applyFill="1" applyBorder="1" applyAlignment="1">
      <alignment vertical="center"/>
    </xf>
    <xf numFmtId="0" fontId="14" fillId="5" borderId="2" xfId="33" applyFont="1" applyFill="1" applyBorder="1" applyAlignment="1" quotePrefix="1">
      <alignment vertical="center"/>
    </xf>
    <xf numFmtId="0" fontId="14" fillId="5" borderId="12" xfId="33" applyFont="1" applyFill="1" applyBorder="1" applyAlignment="1" quotePrefix="1">
      <alignment vertical="center"/>
    </xf>
    <xf numFmtId="0" fontId="17" fillId="5" borderId="12" xfId="32" applyFont="1" applyFill="1" applyBorder="1" applyAlignment="1">
      <alignment horizontal="left" vertical="center"/>
    </xf>
    <xf numFmtId="0" fontId="12" fillId="5" borderId="11" xfId="19" applyFont="1" applyFill="1" applyBorder="1" applyAlignment="1" quotePrefix="1">
      <alignment horizontal="left" vertical="center"/>
      <protection/>
    </xf>
    <xf numFmtId="0" fontId="12" fillId="5" borderId="2" xfId="19" applyFont="1" applyFill="1" applyBorder="1" applyAlignment="1" quotePrefix="1">
      <alignment horizontal="left" vertical="center"/>
      <protection/>
    </xf>
    <xf numFmtId="0" fontId="12" fillId="5" borderId="12" xfId="19" applyFont="1" applyFill="1" applyBorder="1" applyAlignment="1" quotePrefix="1">
      <alignment horizontal="left" vertical="center"/>
      <protection/>
    </xf>
    <xf numFmtId="0" fontId="12" fillId="5" borderId="0" xfId="32" applyFont="1" applyFill="1" applyBorder="1" applyAlignment="1" applyProtection="1">
      <alignment horizontal="left" shrinkToFit="1"/>
      <protection/>
    </xf>
    <xf numFmtId="0" fontId="17" fillId="5" borderId="11" xfId="19" applyFont="1" applyFill="1" applyBorder="1" applyAlignment="1">
      <alignment horizontal="center" vertical="center"/>
      <protection/>
    </xf>
    <xf numFmtId="0" fontId="17" fillId="5" borderId="2" xfId="19" applyFont="1" applyFill="1" applyBorder="1" applyAlignment="1" quotePrefix="1">
      <alignment horizontal="center" vertical="center"/>
      <protection/>
    </xf>
    <xf numFmtId="0" fontId="17" fillId="5" borderId="11" xfId="19" applyFont="1" applyFill="1" applyBorder="1" applyAlignment="1" quotePrefix="1">
      <alignment horizontal="center" vertical="center"/>
      <protection/>
    </xf>
    <xf numFmtId="0" fontId="17" fillId="5" borderId="12" xfId="19" applyFont="1" applyFill="1" applyBorder="1" applyAlignment="1" quotePrefix="1">
      <alignment horizontal="center" vertical="center"/>
      <protection/>
    </xf>
    <xf numFmtId="0" fontId="17" fillId="0" borderId="86" xfId="35" applyFont="1" applyBorder="1" applyAlignment="1" applyProtection="1">
      <alignment horizontal="center" vertical="center"/>
      <protection/>
    </xf>
    <xf numFmtId="0" fontId="7" fillId="0" borderId="87" xfId="36" applyFont="1" applyBorder="1" applyAlignment="1">
      <alignment vertical="center"/>
      <protection/>
    </xf>
    <xf numFmtId="0" fontId="17" fillId="0" borderId="88" xfId="35" applyFont="1" applyBorder="1" applyAlignment="1" applyProtection="1">
      <alignment horizontal="center" vertical="center"/>
      <protection/>
    </xf>
    <xf numFmtId="0" fontId="0" fillId="0" borderId="89" xfId="0" applyBorder="1" applyAlignment="1">
      <alignment horizontal="center" vertical="center"/>
    </xf>
    <xf numFmtId="0" fontId="0" fillId="0" borderId="90" xfId="0" applyBorder="1" applyAlignment="1">
      <alignment horizontal="center" vertical="center"/>
    </xf>
    <xf numFmtId="0" fontId="17" fillId="0" borderId="91" xfId="35" applyFont="1" applyBorder="1" applyAlignment="1" applyProtection="1">
      <alignment horizontal="center" vertical="center"/>
      <protection/>
    </xf>
    <xf numFmtId="0" fontId="0" fillId="0" borderId="33" xfId="0" applyBorder="1" applyAlignment="1">
      <alignment horizontal="center" vertical="center"/>
    </xf>
    <xf numFmtId="0" fontId="0" fillId="0" borderId="92" xfId="0" applyBorder="1" applyAlignment="1">
      <alignment horizontal="center" vertical="center"/>
    </xf>
    <xf numFmtId="0" fontId="17" fillId="0" borderId="0" xfId="35" applyFont="1" applyAlignment="1" applyProtection="1" quotePrefix="1">
      <alignment horizontal="center" vertical="center"/>
      <protection locked="0"/>
    </xf>
    <xf numFmtId="0" fontId="7" fillId="0" borderId="93" xfId="36" applyFont="1" applyBorder="1" applyAlignment="1">
      <alignment vertical="center"/>
      <protection/>
    </xf>
    <xf numFmtId="4" fontId="17" fillId="5" borderId="94" xfId="35" applyNumberFormat="1" applyFont="1" applyFill="1" applyBorder="1" applyAlignment="1" applyProtection="1">
      <alignment horizontal="center" vertical="center"/>
      <protection/>
    </xf>
    <xf numFmtId="4" fontId="7" fillId="5" borderId="45" xfId="35" applyNumberFormat="1" applyFont="1" applyFill="1" applyBorder="1" applyAlignment="1" applyProtection="1">
      <alignment horizontal="center" vertical="center"/>
      <protection/>
    </xf>
    <xf numFmtId="4" fontId="17" fillId="5" borderId="95" xfId="35" applyNumberFormat="1" applyFont="1" applyFill="1" applyBorder="1" applyAlignment="1" applyProtection="1">
      <alignment horizontal="center" vertical="center"/>
      <protection/>
    </xf>
    <xf numFmtId="4" fontId="7" fillId="5" borderId="44" xfId="35" applyNumberFormat="1" applyFont="1" applyFill="1" applyBorder="1" applyAlignment="1" applyProtection="1">
      <alignment horizontal="center" vertical="center"/>
      <protection/>
    </xf>
    <xf numFmtId="4" fontId="35" fillId="5" borderId="95" xfId="35" applyNumberFormat="1" applyFont="1" applyFill="1" applyBorder="1" applyAlignment="1" applyProtection="1">
      <alignment horizontal="center" vertical="center" shrinkToFit="1"/>
      <protection/>
    </xf>
    <xf numFmtId="4" fontId="37" fillId="5" borderId="44" xfId="35" applyNumberFormat="1" applyFont="1" applyFill="1" applyBorder="1" applyAlignment="1" applyProtection="1">
      <alignment horizontal="center" vertical="center" shrinkToFit="1"/>
      <protection/>
    </xf>
    <xf numFmtId="4" fontId="37" fillId="5" borderId="96" xfId="35" applyNumberFormat="1" applyFont="1" applyFill="1" applyBorder="1" applyAlignment="1" applyProtection="1">
      <alignment horizontal="center" vertical="center" shrinkToFit="1"/>
      <protection/>
    </xf>
    <xf numFmtId="0" fontId="17" fillId="0" borderId="36" xfId="35" applyFont="1" applyBorder="1" applyAlignment="1" applyProtection="1">
      <alignment horizontal="center" vertical="center"/>
      <protection/>
    </xf>
    <xf numFmtId="0" fontId="0" fillId="0" borderId="37" xfId="0" applyBorder="1" applyAlignment="1">
      <alignment horizontal="center" vertical="center"/>
    </xf>
    <xf numFmtId="0" fontId="0" fillId="0" borderId="97" xfId="0" applyBorder="1" applyAlignment="1">
      <alignment horizontal="center" vertical="center"/>
    </xf>
    <xf numFmtId="0" fontId="38" fillId="0" borderId="98" xfId="35" applyFont="1" applyBorder="1" applyAlignment="1" applyProtection="1">
      <alignment horizontal="center" vertical="center"/>
      <protection/>
    </xf>
    <xf numFmtId="0" fontId="38" fillId="0" borderId="44" xfId="35" applyFont="1" applyBorder="1" applyAlignment="1" applyProtection="1">
      <alignment horizontal="center" vertical="center"/>
      <protection/>
    </xf>
    <xf numFmtId="0" fontId="38" fillId="0" borderId="64" xfId="35" applyFont="1" applyBorder="1" applyAlignment="1" applyProtection="1">
      <alignment horizontal="center" vertical="center"/>
      <protection/>
    </xf>
    <xf numFmtId="183" fontId="35" fillId="0" borderId="99" xfId="0" applyNumberFormat="1" applyFont="1" applyBorder="1" applyAlignment="1">
      <alignment horizontal="left" vertical="center"/>
    </xf>
    <xf numFmtId="183" fontId="35" fillId="0" borderId="44" xfId="0" applyNumberFormat="1" applyFont="1" applyBorder="1" applyAlignment="1">
      <alignment horizontal="left" vertical="center"/>
    </xf>
    <xf numFmtId="183" fontId="35" fillId="0" borderId="100" xfId="0" applyNumberFormat="1" applyFont="1" applyBorder="1" applyAlignment="1">
      <alignment horizontal="left" vertical="center"/>
    </xf>
    <xf numFmtId="0" fontId="7" fillId="0" borderId="44" xfId="35" applyFont="1" applyBorder="1" applyAlignment="1" applyProtection="1">
      <alignment horizontal="center" vertical="center"/>
      <protection/>
    </xf>
    <xf numFmtId="0" fontId="7" fillId="0" borderId="64" xfId="35" applyFont="1" applyBorder="1" applyAlignment="1" applyProtection="1">
      <alignment horizontal="center" vertical="center"/>
      <protection/>
    </xf>
  </cellXfs>
  <cellStyles count="36">
    <cellStyle name="Normal" xfId="0"/>
    <cellStyle name="Grey" xfId="15"/>
    <cellStyle name="Header1" xfId="16"/>
    <cellStyle name="Header2" xfId="17"/>
    <cellStyle name="Input [yellow]" xfId="18"/>
    <cellStyle name="name" xfId="19"/>
    <cellStyle name="name_數量計算表1-9 (2)" xfId="20"/>
    <cellStyle name="Normal - Style1" xfId="21"/>
    <cellStyle name="Normal_10 Year ROI Monthly ADC" xfId="22"/>
    <cellStyle name="Percent [2]" xfId="23"/>
    <cellStyle name="Standard_Anpassen der Amortisation" xfId="24"/>
    <cellStyle name="t1" xfId="25"/>
    <cellStyle name="title" xfId="26"/>
    <cellStyle name="Währung [0]_Compiling Utility Macros" xfId="27"/>
    <cellStyle name="Währung_Compiling Utility Macros" xfId="28"/>
    <cellStyle name="一般_fl" xfId="29"/>
    <cellStyle name="一般_mix" xfId="30"/>
    <cellStyle name="一般_mix(丙表)" xfId="31"/>
    <cellStyle name="一般_Sheet1 (2)" xfId="32"/>
    <cellStyle name="一般_Sheet1 (2)_缺子" xfId="33"/>
    <cellStyle name="一般_Sheet1 (2)_數量計算表1-9 (2)" xfId="34"/>
    <cellStyle name="一般_土方(挖.填)_1" xfId="35"/>
    <cellStyle name="一般_工程預算書(0201)" xfId="36"/>
    <cellStyle name="一般_瑞源預算書1" xfId="37"/>
    <cellStyle name="一般_資料輸入" xfId="38"/>
    <cellStyle name="一般_數量計算表1-9 (2)" xfId="39"/>
    <cellStyle name="Comma" xfId="40"/>
    <cellStyle name="Comma [0]" xfId="41"/>
    <cellStyle name="千分位_Sheet1 (2)" xfId="42"/>
    <cellStyle name="Followed Hyperlink" xfId="43"/>
    <cellStyle name="Percent" xfId="44"/>
    <cellStyle name="基本單價" xfId="45"/>
    <cellStyle name="Currency" xfId="46"/>
    <cellStyle name="Currency [0]" xfId="47"/>
    <cellStyle name="貨幣[0]_Sheet1 (2)" xfId="48"/>
    <cellStyle name="Hyperlink"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133</xdr:row>
      <xdr:rowOff>209550</xdr:rowOff>
    </xdr:from>
    <xdr:to>
      <xdr:col>7</xdr:col>
      <xdr:colOff>590550</xdr:colOff>
      <xdr:row>133</xdr:row>
      <xdr:rowOff>209550</xdr:rowOff>
    </xdr:to>
    <xdr:sp>
      <xdr:nvSpPr>
        <xdr:cNvPr id="1" name="Line 1"/>
        <xdr:cNvSpPr>
          <a:spLocks/>
        </xdr:cNvSpPr>
      </xdr:nvSpPr>
      <xdr:spPr>
        <a:xfrm>
          <a:off x="4867275" y="33147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771525</xdr:colOff>
      <xdr:row>135</xdr:row>
      <xdr:rowOff>38100</xdr:rowOff>
    </xdr:from>
    <xdr:to>
      <xdr:col>7</xdr:col>
      <xdr:colOff>962025</xdr:colOff>
      <xdr:row>135</xdr:row>
      <xdr:rowOff>38100</xdr:rowOff>
    </xdr:to>
    <xdr:sp>
      <xdr:nvSpPr>
        <xdr:cNvPr id="2" name="Line 2"/>
        <xdr:cNvSpPr>
          <a:spLocks/>
        </xdr:cNvSpPr>
      </xdr:nvSpPr>
      <xdr:spPr>
        <a:xfrm>
          <a:off x="4514850" y="3347085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771525</xdr:colOff>
      <xdr:row>133</xdr:row>
      <xdr:rowOff>209550</xdr:rowOff>
    </xdr:from>
    <xdr:to>
      <xdr:col>7</xdr:col>
      <xdr:colOff>314325</xdr:colOff>
      <xdr:row>135</xdr:row>
      <xdr:rowOff>38100</xdr:rowOff>
    </xdr:to>
    <xdr:sp>
      <xdr:nvSpPr>
        <xdr:cNvPr id="3" name="Line 3"/>
        <xdr:cNvSpPr>
          <a:spLocks/>
        </xdr:cNvSpPr>
      </xdr:nvSpPr>
      <xdr:spPr>
        <a:xfrm flipH="1">
          <a:off x="4514850" y="33147000"/>
          <a:ext cx="3429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571500</xdr:colOff>
      <xdr:row>133</xdr:row>
      <xdr:rowOff>209550</xdr:rowOff>
    </xdr:from>
    <xdr:to>
      <xdr:col>7</xdr:col>
      <xdr:colOff>962025</xdr:colOff>
      <xdr:row>135</xdr:row>
      <xdr:rowOff>28575</xdr:rowOff>
    </xdr:to>
    <xdr:sp>
      <xdr:nvSpPr>
        <xdr:cNvPr id="4" name="Line 4"/>
        <xdr:cNvSpPr>
          <a:spLocks/>
        </xdr:cNvSpPr>
      </xdr:nvSpPr>
      <xdr:spPr>
        <a:xfrm>
          <a:off x="5114925" y="33147000"/>
          <a:ext cx="390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752475</xdr:colOff>
      <xdr:row>133</xdr:row>
      <xdr:rowOff>190500</xdr:rowOff>
    </xdr:from>
    <xdr:to>
      <xdr:col>6</xdr:col>
      <xdr:colOff>752475</xdr:colOff>
      <xdr:row>135</xdr:row>
      <xdr:rowOff>76200</xdr:rowOff>
    </xdr:to>
    <xdr:sp>
      <xdr:nvSpPr>
        <xdr:cNvPr id="5" name="Line 5"/>
        <xdr:cNvSpPr>
          <a:spLocks/>
        </xdr:cNvSpPr>
      </xdr:nvSpPr>
      <xdr:spPr>
        <a:xfrm>
          <a:off x="4495800" y="331279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EXCELEX1\USANST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EXCELEX1\USANST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z04\&#26412;&#27231;&#30913;&#30879;%20(d)\EXCELEX1\USANST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數量計算表(乙)"/>
      <sheetName val="預算書送審單"/>
      <sheetName val="預算書封面"/>
      <sheetName val="資料輸入"/>
      <sheetName val="發包.材料費"/>
      <sheetName val="第一號明細表"/>
      <sheetName val="第二三四號明細表"/>
      <sheetName val="備用"/>
      <sheetName val="工程設計標準"/>
      <sheetName val="單價分析數量輸入"/>
      <sheetName val="單價分析表1"/>
      <sheetName val="單價分析表2"/>
      <sheetName val="單價分析表3"/>
      <sheetName val="單價分析表4"/>
      <sheetName val="單價分析表5"/>
      <sheetName val="單價分析表6"/>
      <sheetName val="單價分析表7"/>
      <sheetName val="備用1"/>
      <sheetName val="備用2"/>
      <sheetName val="備用3"/>
      <sheetName val="備用4"/>
      <sheetName val="工程數量計算表〈丙〉"/>
      <sheetName val="工程數量計算表〈丙〉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數量計算表(乙)"/>
      <sheetName val="預算書送審單"/>
      <sheetName val="預算書封面"/>
      <sheetName val="資料輸入"/>
      <sheetName val="發包.材料費"/>
      <sheetName val="第一號明細表"/>
      <sheetName val="第二三四號明細表"/>
      <sheetName val="備用"/>
      <sheetName val="工程設計標準"/>
      <sheetName val="單價分析數量輸入"/>
      <sheetName val="單價分析表1"/>
      <sheetName val="單價分析表2"/>
      <sheetName val="單價分析表3"/>
      <sheetName val="單價分析表4"/>
      <sheetName val="單價分析表5"/>
      <sheetName val="單價分析表6"/>
      <sheetName val="單價分析表7"/>
      <sheetName val="備用1"/>
      <sheetName val="備用2"/>
      <sheetName val="備用3"/>
      <sheetName val="備用4"/>
      <sheetName val="工程數量計算表〈丙〉"/>
      <sheetName val="工程數量計算表〈丙〉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數量計算表(乙)"/>
      <sheetName val="預算書送審單"/>
      <sheetName val="預算書封面"/>
      <sheetName val="資料輸入"/>
      <sheetName val="發包.材料費"/>
      <sheetName val="第一號明細表"/>
      <sheetName val="第二三四號明細表"/>
      <sheetName val="備用"/>
      <sheetName val="工程設計標準"/>
      <sheetName val="單價分析數量輸入"/>
      <sheetName val="單價分析表1"/>
      <sheetName val="單價分析表2"/>
      <sheetName val="單價分析表3"/>
      <sheetName val="單價分析表4"/>
      <sheetName val="單價分析表5"/>
      <sheetName val="單價分析表6"/>
      <sheetName val="單價分析表7"/>
      <sheetName val="備用1"/>
      <sheetName val="備用2"/>
      <sheetName val="備用3"/>
      <sheetName val="備用4"/>
      <sheetName val="工程數量計算表〈丙〉"/>
      <sheetName val="工程數量計算表〈丙〉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M1588"/>
  <sheetViews>
    <sheetView workbookViewId="0" topLeftCell="A67">
      <selection activeCell="D61" sqref="D61"/>
    </sheetView>
  </sheetViews>
  <sheetFormatPr defaultColWidth="9.00390625" defaultRowHeight="22.5" customHeight="1"/>
  <cols>
    <col min="1" max="1" width="5.375" style="302" customWidth="1"/>
    <col min="2" max="2" width="20.875" style="304" customWidth="1"/>
    <col min="3" max="3" width="3.625" style="250" customWidth="1"/>
    <col min="4" max="4" width="60.625" style="286" customWidth="1"/>
    <col min="5" max="5" width="18.25390625" style="306" bestFit="1" customWidth="1"/>
    <col min="6" max="6" width="22.375" style="307" customWidth="1"/>
    <col min="7" max="7" width="7.25390625" style="250" customWidth="1"/>
    <col min="8" max="9" width="9.00390625" style="250" hidden="1" customWidth="1"/>
    <col min="10" max="16384" width="9.00390625" style="250" customWidth="1"/>
  </cols>
  <sheetData>
    <row r="1" spans="1:6" ht="35.25" customHeight="1">
      <c r="A1" s="556" t="s">
        <v>107</v>
      </c>
      <c r="B1" s="556"/>
      <c r="C1" s="556"/>
      <c r="D1" s="556"/>
      <c r="E1" s="556"/>
      <c r="F1" s="556"/>
    </row>
    <row r="2" spans="1:6" ht="22.5" customHeight="1">
      <c r="A2" s="557" t="s">
        <v>97</v>
      </c>
      <c r="B2" s="557"/>
      <c r="C2" s="557"/>
      <c r="D2" s="557"/>
      <c r="E2" s="557"/>
      <c r="F2" s="557"/>
    </row>
    <row r="3" spans="1:6" ht="22.5" customHeight="1">
      <c r="A3" s="558" t="s">
        <v>136</v>
      </c>
      <c r="B3" s="555"/>
      <c r="C3" s="555"/>
      <c r="D3" s="555"/>
      <c r="E3" s="555"/>
      <c r="F3" s="555"/>
    </row>
    <row r="4" spans="1:6" ht="22.5" customHeight="1" thickBot="1">
      <c r="A4" s="251" t="s">
        <v>137</v>
      </c>
      <c r="B4" s="252"/>
      <c r="C4" s="252"/>
      <c r="D4" s="253"/>
      <c r="E4" s="254" t="s">
        <v>254</v>
      </c>
      <c r="F4" s="255"/>
    </row>
    <row r="5" spans="1:6" s="262" customFormat="1" ht="22.5" customHeight="1">
      <c r="A5" s="256" t="s">
        <v>108</v>
      </c>
      <c r="B5" s="257" t="s">
        <v>98</v>
      </c>
      <c r="C5" s="258" t="s">
        <v>99</v>
      </c>
      <c r="D5" s="259" t="s">
        <v>109</v>
      </c>
      <c r="E5" s="260" t="s">
        <v>100</v>
      </c>
      <c r="F5" s="261" t="s">
        <v>101</v>
      </c>
    </row>
    <row r="6" spans="1:8" s="262" customFormat="1" ht="22.5" customHeight="1">
      <c r="A6" s="263">
        <v>1</v>
      </c>
      <c r="B6" s="264" t="s">
        <v>111</v>
      </c>
      <c r="C6" s="265" t="s">
        <v>110</v>
      </c>
      <c r="D6" s="456" t="s">
        <v>236</v>
      </c>
      <c r="E6" s="454">
        <v>1921</v>
      </c>
      <c r="F6" s="457" t="s">
        <v>237</v>
      </c>
      <c r="H6" s="266"/>
    </row>
    <row r="7" spans="1:8" s="262" customFormat="1" ht="22.5" customHeight="1">
      <c r="A7" s="263" t="s">
        <v>119</v>
      </c>
      <c r="B7" s="264" t="s">
        <v>235</v>
      </c>
      <c r="C7" s="265" t="s">
        <v>112</v>
      </c>
      <c r="D7" s="456" t="s">
        <v>238</v>
      </c>
      <c r="E7" s="454">
        <v>161</v>
      </c>
      <c r="F7" s="457" t="s">
        <v>239</v>
      </c>
      <c r="H7" s="268"/>
    </row>
    <row r="8" spans="1:8" s="262" customFormat="1" ht="22.5" customHeight="1">
      <c r="A8" s="263" t="s">
        <v>189</v>
      </c>
      <c r="B8" s="264" t="s">
        <v>113</v>
      </c>
      <c r="C8" s="265" t="s">
        <v>112</v>
      </c>
      <c r="D8" s="456" t="s">
        <v>240</v>
      </c>
      <c r="E8" s="454">
        <v>595</v>
      </c>
      <c r="F8" s="460"/>
      <c r="H8" s="268"/>
    </row>
    <row r="9" spans="1:8" s="262" customFormat="1" ht="22.5" customHeight="1">
      <c r="A9" s="263" t="s">
        <v>116</v>
      </c>
      <c r="B9" s="264" t="s">
        <v>114</v>
      </c>
      <c r="C9" s="265" t="s">
        <v>112</v>
      </c>
      <c r="D9" s="456" t="s">
        <v>241</v>
      </c>
      <c r="E9" s="454">
        <v>183</v>
      </c>
      <c r="F9" s="460"/>
      <c r="H9" s="268"/>
    </row>
    <row r="10" spans="1:8" s="262" customFormat="1" ht="22.5" customHeight="1">
      <c r="A10" s="263"/>
      <c r="B10" s="264"/>
      <c r="C10" s="265"/>
      <c r="D10" s="456"/>
      <c r="E10" s="454"/>
      <c r="F10" s="481"/>
      <c r="H10" s="268"/>
    </row>
    <row r="11" spans="1:6" s="262" customFormat="1" ht="22.5" customHeight="1">
      <c r="A11" s="263" t="s">
        <v>120</v>
      </c>
      <c r="B11" s="264" t="s">
        <v>115</v>
      </c>
      <c r="C11" s="269" t="s">
        <v>112</v>
      </c>
      <c r="D11" s="482" t="s">
        <v>286</v>
      </c>
      <c r="E11" s="454">
        <v>534</v>
      </c>
      <c r="F11" s="460"/>
    </row>
    <row r="12" spans="1:6" s="262" customFormat="1" ht="22.5" customHeight="1">
      <c r="A12" s="263"/>
      <c r="B12" s="276"/>
      <c r="C12" s="269"/>
      <c r="D12" s="437"/>
      <c r="E12" s="434"/>
      <c r="F12" s="436"/>
    </row>
    <row r="13" spans="1:6" s="262" customFormat="1" ht="22.5" customHeight="1">
      <c r="A13" s="263" t="s">
        <v>121</v>
      </c>
      <c r="B13" s="264" t="s">
        <v>102</v>
      </c>
      <c r="C13" s="269" t="s">
        <v>112</v>
      </c>
      <c r="D13" s="453" t="s">
        <v>190</v>
      </c>
      <c r="E13" s="454"/>
      <c r="F13" s="457" t="s">
        <v>191</v>
      </c>
    </row>
    <row r="14" spans="1:6" s="262" customFormat="1" ht="22.5" customHeight="1">
      <c r="A14" s="263"/>
      <c r="B14" s="264"/>
      <c r="C14" s="269"/>
      <c r="D14" s="455" t="s">
        <v>192</v>
      </c>
      <c r="E14" s="454"/>
      <c r="F14" s="457" t="s">
        <v>193</v>
      </c>
    </row>
    <row r="15" spans="1:6" s="262" customFormat="1" ht="22.5" customHeight="1">
      <c r="A15" s="263"/>
      <c r="B15" s="264"/>
      <c r="C15" s="269"/>
      <c r="D15" s="456" t="s">
        <v>194</v>
      </c>
      <c r="E15" s="454"/>
      <c r="F15" s="457" t="s">
        <v>242</v>
      </c>
    </row>
    <row r="16" spans="1:6" s="262" customFormat="1" ht="22.5" customHeight="1">
      <c r="A16" s="263"/>
      <c r="B16" s="264"/>
      <c r="C16" s="270"/>
      <c r="D16" s="456" t="s">
        <v>211</v>
      </c>
      <c r="E16" s="454"/>
      <c r="F16" s="457" t="s">
        <v>210</v>
      </c>
    </row>
    <row r="17" spans="1:6" s="262" customFormat="1" ht="22.5" customHeight="1">
      <c r="A17" s="263"/>
      <c r="B17" s="264"/>
      <c r="C17" s="270"/>
      <c r="D17" s="456" t="s">
        <v>212</v>
      </c>
      <c r="E17" s="454">
        <v>677</v>
      </c>
      <c r="F17" s="435"/>
    </row>
    <row r="18" spans="1:6" s="262" customFormat="1" ht="22.5" customHeight="1">
      <c r="A18" s="263"/>
      <c r="B18" s="264"/>
      <c r="C18" s="270"/>
      <c r="D18" s="456"/>
      <c r="E18" s="454"/>
      <c r="F18" s="435"/>
    </row>
    <row r="19" spans="1:6" s="262" customFormat="1" ht="18.75">
      <c r="A19" s="263" t="s">
        <v>195</v>
      </c>
      <c r="B19" s="264" t="s">
        <v>1</v>
      </c>
      <c r="C19" s="270" t="s">
        <v>2</v>
      </c>
      <c r="D19" s="476" t="s">
        <v>232</v>
      </c>
      <c r="E19" s="454">
        <v>635</v>
      </c>
      <c r="F19" s="435"/>
    </row>
    <row r="20" spans="1:6" s="262" customFormat="1" ht="22.5" customHeight="1">
      <c r="A20" s="263"/>
      <c r="B20" s="264"/>
      <c r="C20" s="269"/>
      <c r="D20" s="433"/>
      <c r="E20" s="434"/>
      <c r="F20" s="435"/>
    </row>
    <row r="21" spans="1:6" s="262" customFormat="1" ht="22.5" customHeight="1">
      <c r="A21" s="263" t="s">
        <v>196</v>
      </c>
      <c r="B21" s="264" t="s">
        <v>229</v>
      </c>
      <c r="C21" s="270" t="s">
        <v>117</v>
      </c>
      <c r="D21" s="456" t="s">
        <v>231</v>
      </c>
      <c r="E21" s="454">
        <v>23</v>
      </c>
      <c r="F21" s="457" t="s">
        <v>230</v>
      </c>
    </row>
    <row r="22" spans="1:6" s="262" customFormat="1" ht="22.5" customHeight="1">
      <c r="A22" s="263"/>
      <c r="B22" s="267"/>
      <c r="C22" s="265"/>
      <c r="D22" s="456"/>
      <c r="E22" s="454"/>
      <c r="F22" s="457"/>
    </row>
    <row r="23" spans="1:6" s="262" customFormat="1" ht="22.5" customHeight="1">
      <c r="A23" s="263" t="s">
        <v>198</v>
      </c>
      <c r="B23" s="264" t="s">
        <v>197</v>
      </c>
      <c r="C23" s="270" t="s">
        <v>117</v>
      </c>
      <c r="D23" s="456" t="s">
        <v>225</v>
      </c>
      <c r="E23" s="454">
        <f>(164-23)*3</f>
        <v>423</v>
      </c>
      <c r="F23" s="457" t="s">
        <v>205</v>
      </c>
    </row>
    <row r="24" spans="1:6" s="262" customFormat="1" ht="22.5" customHeight="1">
      <c r="A24" s="263"/>
      <c r="B24" s="267"/>
      <c r="C24" s="269"/>
      <c r="D24" s="456"/>
      <c r="E24" s="454"/>
      <c r="F24" s="457"/>
    </row>
    <row r="25" spans="1:6" s="262" customFormat="1" ht="22.5" customHeight="1">
      <c r="A25" s="263" t="s">
        <v>200</v>
      </c>
      <c r="B25" s="264" t="s">
        <v>199</v>
      </c>
      <c r="C25" s="273" t="s">
        <v>122</v>
      </c>
      <c r="D25" s="456" t="s">
        <v>226</v>
      </c>
      <c r="E25" s="458">
        <f>(164-23)*4-29*2</f>
        <v>506</v>
      </c>
      <c r="F25" s="457" t="s">
        <v>205</v>
      </c>
    </row>
    <row r="26" spans="1:6" s="262" customFormat="1" ht="22.5" customHeight="1">
      <c r="A26" s="263"/>
      <c r="B26" s="264"/>
      <c r="C26" s="270"/>
      <c r="D26" s="433"/>
      <c r="E26" s="434"/>
      <c r="F26" s="436"/>
    </row>
    <row r="27" spans="1:6" s="262" customFormat="1" ht="22.5" customHeight="1">
      <c r="A27" s="263"/>
      <c r="B27" s="264"/>
      <c r="C27" s="265"/>
      <c r="D27" s="433"/>
      <c r="E27" s="439"/>
      <c r="F27" s="436"/>
    </row>
    <row r="28" spans="1:6" s="262" customFormat="1" ht="22.5" customHeight="1">
      <c r="A28" s="263" t="s">
        <v>133</v>
      </c>
      <c r="B28" s="272" t="s">
        <v>3</v>
      </c>
      <c r="C28" s="273" t="s">
        <v>122</v>
      </c>
      <c r="D28" s="459" t="s">
        <v>227</v>
      </c>
      <c r="E28" s="458">
        <v>3114</v>
      </c>
      <c r="F28" s="436"/>
    </row>
    <row r="29" spans="1:6" s="262" customFormat="1" ht="19.5" customHeight="1">
      <c r="A29" s="263"/>
      <c r="B29" s="267"/>
      <c r="C29" s="265"/>
      <c r="D29" s="440"/>
      <c r="E29" s="434"/>
      <c r="F29" s="436"/>
    </row>
    <row r="30" spans="1:6" s="262" customFormat="1" ht="22.5" customHeight="1">
      <c r="A30" s="263" t="s">
        <v>314</v>
      </c>
      <c r="B30" s="408" t="s">
        <v>134</v>
      </c>
      <c r="C30" s="265" t="s">
        <v>122</v>
      </c>
      <c r="D30" s="455" t="s">
        <v>253</v>
      </c>
      <c r="E30" s="454">
        <f>183+595</f>
        <v>778</v>
      </c>
      <c r="F30" s="460"/>
    </row>
    <row r="31" spans="1:6" s="262" customFormat="1" ht="22.5" customHeight="1">
      <c r="A31" s="263"/>
      <c r="B31" s="314"/>
      <c r="C31" s="265"/>
      <c r="D31" s="438"/>
      <c r="E31" s="434"/>
      <c r="F31" s="436"/>
    </row>
    <row r="32" spans="1:6" s="262" customFormat="1" ht="22.5" customHeight="1">
      <c r="A32" s="263" t="s">
        <v>201</v>
      </c>
      <c r="B32" s="264" t="s">
        <v>287</v>
      </c>
      <c r="C32" s="270" t="s">
        <v>288</v>
      </c>
      <c r="D32" s="473" t="s">
        <v>293</v>
      </c>
      <c r="E32" s="454">
        <v>18</v>
      </c>
      <c r="F32" s="457" t="s">
        <v>290</v>
      </c>
    </row>
    <row r="33" spans="1:6" s="262" customFormat="1" ht="22.5" customHeight="1">
      <c r="A33" s="263"/>
      <c r="B33" s="314"/>
      <c r="C33" s="265"/>
      <c r="D33" s="455"/>
      <c r="E33" s="454"/>
      <c r="F33" s="435"/>
    </row>
    <row r="34" spans="1:6" s="262" customFormat="1" ht="22.5" customHeight="1">
      <c r="A34" s="271">
        <v>14</v>
      </c>
      <c r="B34" s="264" t="s">
        <v>323</v>
      </c>
      <c r="C34" s="270" t="s">
        <v>289</v>
      </c>
      <c r="D34" s="473" t="s">
        <v>292</v>
      </c>
      <c r="E34" s="454">
        <v>19</v>
      </c>
      <c r="F34" s="495" t="s">
        <v>297</v>
      </c>
    </row>
    <row r="35" spans="1:6" s="262" customFormat="1" ht="22.5" customHeight="1">
      <c r="A35" s="271"/>
      <c r="B35" s="313"/>
      <c r="C35" s="265"/>
      <c r="D35" s="438"/>
      <c r="E35" s="434"/>
      <c r="F35" s="436"/>
    </row>
    <row r="36" spans="1:6" s="262" customFormat="1" ht="22.5" customHeight="1">
      <c r="A36" s="263" t="s">
        <v>315</v>
      </c>
      <c r="B36" s="264" t="s">
        <v>295</v>
      </c>
      <c r="C36" s="270" t="s">
        <v>299</v>
      </c>
      <c r="D36" s="496" t="s">
        <v>296</v>
      </c>
      <c r="E36" s="497">
        <v>138</v>
      </c>
      <c r="F36" s="498" t="s">
        <v>298</v>
      </c>
    </row>
    <row r="37" spans="1:6" s="262" customFormat="1" ht="22.5" customHeight="1">
      <c r="A37" s="271"/>
      <c r="B37" s="272"/>
      <c r="C37" s="273"/>
      <c r="D37" s="441"/>
      <c r="E37" s="442"/>
      <c r="F37" s="436"/>
    </row>
    <row r="38" spans="1:6" s="262" customFormat="1" ht="22.5" customHeight="1">
      <c r="A38" s="271">
        <v>16</v>
      </c>
      <c r="B38" s="264" t="s">
        <v>5</v>
      </c>
      <c r="C38" s="269" t="s">
        <v>6</v>
      </c>
      <c r="D38" s="455" t="s">
        <v>206</v>
      </c>
      <c r="E38" s="454">
        <v>135</v>
      </c>
      <c r="F38" s="460" t="s">
        <v>207</v>
      </c>
    </row>
    <row r="39" spans="1:6" s="262" customFormat="1" ht="22.5" customHeight="1">
      <c r="A39" s="271"/>
      <c r="B39" s="264"/>
      <c r="C39" s="270"/>
      <c r="D39" s="459"/>
      <c r="E39" s="461"/>
      <c r="F39" s="460"/>
    </row>
    <row r="40" spans="1:6" s="262" customFormat="1" ht="22.5" customHeight="1">
      <c r="A40" s="271">
        <v>17</v>
      </c>
      <c r="B40" s="272" t="s">
        <v>7</v>
      </c>
      <c r="C40" s="273" t="s">
        <v>8</v>
      </c>
      <c r="D40" s="459" t="s">
        <v>208</v>
      </c>
      <c r="E40" s="461">
        <v>142</v>
      </c>
      <c r="F40" s="457" t="s">
        <v>209</v>
      </c>
    </row>
    <row r="41" spans="1:6" s="262" customFormat="1" ht="22.5" customHeight="1">
      <c r="A41" s="271"/>
      <c r="B41" s="264"/>
      <c r="C41" s="269"/>
      <c r="D41" s="459"/>
      <c r="E41" s="461"/>
      <c r="F41" s="460"/>
    </row>
    <row r="42" spans="1:6" s="262" customFormat="1" ht="22.5" customHeight="1">
      <c r="A42" s="271">
        <v>18</v>
      </c>
      <c r="B42" s="298" t="s">
        <v>10</v>
      </c>
      <c r="C42" s="296" t="s">
        <v>11</v>
      </c>
      <c r="D42" s="455" t="s">
        <v>213</v>
      </c>
      <c r="E42" s="454">
        <v>49</v>
      </c>
      <c r="F42" s="460" t="s">
        <v>214</v>
      </c>
    </row>
    <row r="43" spans="1:6" s="262" customFormat="1" ht="22.5" customHeight="1">
      <c r="A43" s="271"/>
      <c r="B43" s="272"/>
      <c r="C43" s="309"/>
      <c r="D43" s="441"/>
      <c r="E43" s="442"/>
      <c r="F43" s="436"/>
    </row>
    <row r="44" spans="1:6" s="262" customFormat="1" ht="22.5" customHeight="1">
      <c r="A44" s="271">
        <v>19</v>
      </c>
      <c r="B44" s="264" t="s">
        <v>243</v>
      </c>
      <c r="C44" s="296" t="s">
        <v>12</v>
      </c>
      <c r="D44" s="459" t="s">
        <v>244</v>
      </c>
      <c r="E44" s="461">
        <v>7</v>
      </c>
      <c r="F44" s="491" t="s">
        <v>247</v>
      </c>
    </row>
    <row r="45" spans="1:6" s="262" customFormat="1" ht="22.5" customHeight="1">
      <c r="A45" s="271"/>
      <c r="B45" s="272"/>
      <c r="C45" s="277"/>
      <c r="D45" s="441"/>
      <c r="E45" s="442"/>
      <c r="F45" s="436"/>
    </row>
    <row r="46" spans="1:6" s="262" customFormat="1" ht="22.5" customHeight="1" thickBot="1">
      <c r="A46" s="308">
        <v>20</v>
      </c>
      <c r="B46" s="489" t="s">
        <v>245</v>
      </c>
      <c r="C46" s="490" t="s">
        <v>12</v>
      </c>
      <c r="D46" s="462" t="s">
        <v>246</v>
      </c>
      <c r="E46" s="463">
        <v>5</v>
      </c>
      <c r="F46" s="464" t="s">
        <v>248</v>
      </c>
    </row>
    <row r="47" spans="1:6" ht="22.5" customHeight="1">
      <c r="A47" s="278"/>
      <c r="B47" s="279"/>
      <c r="C47" s="278"/>
      <c r="D47" s="280"/>
      <c r="E47" s="281"/>
      <c r="F47" s="282"/>
    </row>
    <row r="48" spans="1:6" ht="22.5" customHeight="1">
      <c r="A48" s="283"/>
      <c r="B48" s="284" t="s">
        <v>118</v>
      </c>
      <c r="C48" s="285"/>
      <c r="E48" s="287" t="s">
        <v>103</v>
      </c>
      <c r="F48" s="288"/>
    </row>
    <row r="49" spans="1:6" ht="22.5" customHeight="1">
      <c r="A49" s="556" t="str">
        <f>A1</f>
        <v>經濟部水利署第十河川局</v>
      </c>
      <c r="B49" s="556"/>
      <c r="C49" s="556"/>
      <c r="D49" s="556"/>
      <c r="E49" s="556"/>
      <c r="F49" s="556"/>
    </row>
    <row r="50" spans="1:6" ht="22.5" customHeight="1">
      <c r="A50" s="557" t="s">
        <v>97</v>
      </c>
      <c r="B50" s="557"/>
      <c r="C50" s="557"/>
      <c r="D50" s="557"/>
      <c r="E50" s="557"/>
      <c r="F50" s="557"/>
    </row>
    <row r="51" spans="1:6" ht="22.5" customHeight="1">
      <c r="A51" s="555" t="str">
        <f>A3</f>
        <v>工程名稱:基隆河北山堤防高速公路四號橋段復建工程</v>
      </c>
      <c r="B51" s="555"/>
      <c r="C51" s="555"/>
      <c r="D51" s="555"/>
      <c r="E51" s="555"/>
      <c r="F51" s="555"/>
    </row>
    <row r="52" spans="1:6" ht="22.5" customHeight="1" thickBot="1">
      <c r="A52" s="252" t="str">
        <f>A4</f>
        <v>施工地點：臺北縣汐止市</v>
      </c>
      <c r="B52" s="252"/>
      <c r="C52" s="252"/>
      <c r="D52" s="253"/>
      <c r="E52" s="254" t="s">
        <v>255</v>
      </c>
      <c r="F52" s="255"/>
    </row>
    <row r="53" spans="1:6" ht="39" customHeight="1">
      <c r="A53" s="289" t="s">
        <v>104</v>
      </c>
      <c r="B53" s="290" t="s">
        <v>98</v>
      </c>
      <c r="C53" s="291" t="s">
        <v>99</v>
      </c>
      <c r="D53" s="292" t="s">
        <v>105</v>
      </c>
      <c r="E53" s="293" t="s">
        <v>100</v>
      </c>
      <c r="F53" s="294" t="s">
        <v>101</v>
      </c>
    </row>
    <row r="54" spans="1:6" s="266" customFormat="1" ht="18.75">
      <c r="A54" s="271">
        <v>21</v>
      </c>
      <c r="B54" s="272" t="s">
        <v>215</v>
      </c>
      <c r="C54" s="488" t="s">
        <v>123</v>
      </c>
      <c r="D54" s="459" t="s">
        <v>228</v>
      </c>
      <c r="E54" s="461">
        <v>1572</v>
      </c>
      <c r="F54" s="457" t="s">
        <v>216</v>
      </c>
    </row>
    <row r="55" spans="1:6" s="266" customFormat="1" ht="21" customHeight="1">
      <c r="A55" s="310"/>
      <c r="B55" s="483"/>
      <c r="C55" s="484"/>
      <c r="D55" s="485"/>
      <c r="E55" s="486"/>
      <c r="F55" s="487" t="s">
        <v>217</v>
      </c>
    </row>
    <row r="56" spans="1:91" s="262" customFormat="1" ht="22.5" customHeight="1">
      <c r="A56" s="263" t="s">
        <v>316</v>
      </c>
      <c r="B56" s="264" t="s">
        <v>223</v>
      </c>
      <c r="C56" s="265" t="s">
        <v>36</v>
      </c>
      <c r="D56" s="473">
        <v>96</v>
      </c>
      <c r="E56" s="454">
        <v>96</v>
      </c>
      <c r="F56" s="457" t="s">
        <v>291</v>
      </c>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row>
    <row r="57" spans="1:6" s="262" customFormat="1" ht="22.5" customHeight="1">
      <c r="A57" s="310"/>
      <c r="B57" s="311"/>
      <c r="C57" s="312"/>
      <c r="D57" s="444"/>
      <c r="E57" s="445"/>
      <c r="F57" s="460"/>
    </row>
    <row r="58" spans="1:6" s="262" customFormat="1" ht="22.5" customHeight="1">
      <c r="A58" s="271">
        <v>23</v>
      </c>
      <c r="B58" s="264" t="s">
        <v>9</v>
      </c>
      <c r="C58" s="265" t="s">
        <v>122</v>
      </c>
      <c r="D58" s="453" t="s">
        <v>218</v>
      </c>
      <c r="E58" s="454"/>
      <c r="F58" s="457" t="s">
        <v>250</v>
      </c>
    </row>
    <row r="59" spans="1:6" s="262" customFormat="1" ht="22.5" customHeight="1">
      <c r="A59" s="271"/>
      <c r="B59" s="267"/>
      <c r="C59" s="265"/>
      <c r="D59" s="455" t="s">
        <v>219</v>
      </c>
      <c r="E59" s="454"/>
      <c r="F59" s="457" t="s">
        <v>251</v>
      </c>
    </row>
    <row r="60" spans="1:7" s="262" customFormat="1" ht="22.5" customHeight="1">
      <c r="A60" s="271"/>
      <c r="B60" s="264"/>
      <c r="C60" s="265"/>
      <c r="D60" s="456" t="s">
        <v>220</v>
      </c>
      <c r="E60" s="454">
        <v>1157</v>
      </c>
      <c r="F60" s="457"/>
      <c r="G60" s="266"/>
    </row>
    <row r="61" spans="1:7" s="262" customFormat="1" ht="22.5" customHeight="1">
      <c r="A61" s="271"/>
      <c r="B61" s="465"/>
      <c r="C61" s="269"/>
      <c r="D61" s="438"/>
      <c r="E61" s="434"/>
      <c r="F61" s="492"/>
      <c r="G61" s="266"/>
    </row>
    <row r="62" spans="1:7" s="262" customFormat="1" ht="22.5" customHeight="1">
      <c r="A62" s="263" t="s">
        <v>317</v>
      </c>
      <c r="B62" s="264" t="s">
        <v>221</v>
      </c>
      <c r="C62" s="265" t="s">
        <v>122</v>
      </c>
      <c r="D62" s="455" t="s">
        <v>222</v>
      </c>
      <c r="E62" s="454">
        <f>3.5*2*135</f>
        <v>945</v>
      </c>
      <c r="F62" s="457" t="s">
        <v>251</v>
      </c>
      <c r="G62" s="466"/>
    </row>
    <row r="63" spans="1:6" s="262" customFormat="1" ht="22.5" customHeight="1">
      <c r="A63" s="263"/>
      <c r="B63" s="313"/>
      <c r="C63" s="269"/>
      <c r="D63" s="438"/>
      <c r="E63" s="434"/>
      <c r="F63" s="460"/>
    </row>
    <row r="64" spans="1:6" s="262" customFormat="1" ht="22.5" customHeight="1">
      <c r="A64" s="263" t="s">
        <v>318</v>
      </c>
      <c r="B64" s="272" t="s">
        <v>34</v>
      </c>
      <c r="C64" s="273" t="s">
        <v>8</v>
      </c>
      <c r="D64" s="455" t="s">
        <v>249</v>
      </c>
      <c r="E64" s="454">
        <v>2228</v>
      </c>
      <c r="F64" s="460" t="s">
        <v>252</v>
      </c>
    </row>
    <row r="65" spans="1:6" s="262" customFormat="1" ht="22.5" customHeight="1">
      <c r="A65" s="263"/>
      <c r="B65" s="313"/>
      <c r="C65" s="269"/>
      <c r="D65" s="438"/>
      <c r="E65" s="434"/>
      <c r="F65" s="446"/>
    </row>
    <row r="66" spans="1:6" s="262" customFormat="1" ht="22.5" customHeight="1">
      <c r="A66" s="263" t="s">
        <v>319</v>
      </c>
      <c r="B66" s="272" t="s">
        <v>35</v>
      </c>
      <c r="C66" s="265" t="s">
        <v>36</v>
      </c>
      <c r="D66" s="455" t="s">
        <v>224</v>
      </c>
      <c r="E66" s="454">
        <v>135</v>
      </c>
      <c r="F66" s="457" t="s">
        <v>256</v>
      </c>
    </row>
    <row r="67" spans="1:6" s="262" customFormat="1" ht="22.5" customHeight="1">
      <c r="A67" s="263"/>
      <c r="B67" s="272"/>
      <c r="C67" s="265"/>
      <c r="D67" s="438"/>
      <c r="E67" s="434"/>
      <c r="F67" s="460"/>
    </row>
    <row r="68" spans="1:6" s="262" customFormat="1" ht="22.5" customHeight="1">
      <c r="A68" s="263" t="s">
        <v>320</v>
      </c>
      <c r="B68" s="264" t="s">
        <v>324</v>
      </c>
      <c r="C68" s="265" t="s">
        <v>122</v>
      </c>
      <c r="D68" s="496" t="s">
        <v>301</v>
      </c>
      <c r="E68" s="497">
        <v>90</v>
      </c>
      <c r="F68" s="495" t="s">
        <v>302</v>
      </c>
    </row>
    <row r="69" spans="1:6" s="262" customFormat="1" ht="22.5" customHeight="1">
      <c r="A69" s="263"/>
      <c r="B69" s="313"/>
      <c r="C69" s="265"/>
      <c r="D69" s="496"/>
      <c r="E69" s="497"/>
      <c r="F69" s="499"/>
    </row>
    <row r="70" spans="1:6" s="262" customFormat="1" ht="22.5" customHeight="1">
      <c r="A70" s="263" t="s">
        <v>294</v>
      </c>
      <c r="B70" s="264" t="s">
        <v>304</v>
      </c>
      <c r="C70" s="270" t="s">
        <v>299</v>
      </c>
      <c r="D70" s="496" t="s">
        <v>305</v>
      </c>
      <c r="E70" s="497">
        <v>78</v>
      </c>
      <c r="F70" s="495" t="s">
        <v>346</v>
      </c>
    </row>
    <row r="71" spans="1:6" s="262" customFormat="1" ht="22.5" customHeight="1">
      <c r="A71" s="263"/>
      <c r="B71" s="267"/>
      <c r="C71" s="265"/>
      <c r="D71" s="500"/>
      <c r="E71" s="497"/>
      <c r="F71" s="499"/>
    </row>
    <row r="72" spans="1:6" s="262" customFormat="1" ht="22.5" customHeight="1">
      <c r="A72" s="263" t="s">
        <v>300</v>
      </c>
      <c r="B72" s="264" t="s">
        <v>325</v>
      </c>
      <c r="C72" s="265" t="s">
        <v>122</v>
      </c>
      <c r="D72" s="500" t="s">
        <v>308</v>
      </c>
      <c r="E72" s="497">
        <v>356</v>
      </c>
      <c r="F72" s="495" t="s">
        <v>306</v>
      </c>
    </row>
    <row r="73" spans="1:6" s="262" customFormat="1" ht="22.5" customHeight="1">
      <c r="A73" s="263"/>
      <c r="B73" s="264"/>
      <c r="C73" s="265"/>
      <c r="D73" s="496"/>
      <c r="E73" s="497"/>
      <c r="F73" s="495"/>
    </row>
    <row r="74" spans="1:6" s="262" customFormat="1" ht="22.5" customHeight="1">
      <c r="A74" s="263" t="s">
        <v>303</v>
      </c>
      <c r="B74" s="264" t="s">
        <v>326</v>
      </c>
      <c r="C74" s="270" t="s">
        <v>309</v>
      </c>
      <c r="D74" s="496" t="s">
        <v>310</v>
      </c>
      <c r="E74" s="497">
        <v>2</v>
      </c>
      <c r="F74" s="495" t="s">
        <v>311</v>
      </c>
    </row>
    <row r="75" spans="1:6" s="262" customFormat="1" ht="22.5" customHeight="1">
      <c r="A75" s="263"/>
      <c r="B75" s="267"/>
      <c r="C75" s="265"/>
      <c r="D75" s="496"/>
      <c r="E75" s="497"/>
      <c r="F75" s="499"/>
    </row>
    <row r="76" spans="1:6" s="262" customFormat="1" ht="22.5" customHeight="1">
      <c r="A76" s="263" t="s">
        <v>307</v>
      </c>
      <c r="B76" s="264" t="s">
        <v>327</v>
      </c>
      <c r="C76" s="270" t="s">
        <v>309</v>
      </c>
      <c r="D76" s="496" t="s">
        <v>313</v>
      </c>
      <c r="E76" s="497">
        <v>1</v>
      </c>
      <c r="F76" s="499"/>
    </row>
    <row r="77" spans="1:6" s="262" customFormat="1" ht="22.5" customHeight="1">
      <c r="A77" s="263"/>
      <c r="B77" s="264"/>
      <c r="C77" s="265"/>
      <c r="D77" s="496"/>
      <c r="E77" s="497"/>
      <c r="F77" s="499"/>
    </row>
    <row r="78" spans="1:6" s="262" customFormat="1" ht="22.5" customHeight="1">
      <c r="A78" s="263" t="s">
        <v>321</v>
      </c>
      <c r="B78" s="264" t="s">
        <v>203</v>
      </c>
      <c r="C78" s="296" t="s">
        <v>4</v>
      </c>
      <c r="D78" s="546" t="s">
        <v>341</v>
      </c>
      <c r="E78" s="497">
        <v>2362</v>
      </c>
      <c r="F78" s="495" t="s">
        <v>311</v>
      </c>
    </row>
    <row r="79" spans="1:6" s="262" customFormat="1" ht="22.5" customHeight="1">
      <c r="A79" s="263"/>
      <c r="B79" s="264"/>
      <c r="C79" s="296"/>
      <c r="D79" s="548" t="s">
        <v>342</v>
      </c>
      <c r="E79" s="497"/>
      <c r="F79" s="495" t="s">
        <v>297</v>
      </c>
    </row>
    <row r="80" spans="1:6" s="262" customFormat="1" ht="22.5" customHeight="1">
      <c r="A80" s="263"/>
      <c r="B80" s="264"/>
      <c r="C80" s="296"/>
      <c r="D80" s="548" t="s">
        <v>339</v>
      </c>
      <c r="E80" s="497"/>
      <c r="F80" s="495" t="s">
        <v>338</v>
      </c>
    </row>
    <row r="81" spans="1:6" s="262" customFormat="1" ht="22.5" customHeight="1">
      <c r="A81" s="263"/>
      <c r="B81" s="264"/>
      <c r="C81" s="296"/>
      <c r="D81" s="548" t="s">
        <v>343</v>
      </c>
      <c r="E81" s="497"/>
      <c r="F81" s="495" t="s">
        <v>340</v>
      </c>
    </row>
    <row r="82" spans="1:6" s="262" customFormat="1" ht="22.5" customHeight="1">
      <c r="A82" s="263"/>
      <c r="B82" s="264"/>
      <c r="C82" s="296"/>
      <c r="D82" s="441"/>
      <c r="E82" s="434"/>
      <c r="F82" s="495"/>
    </row>
    <row r="83" spans="1:6" s="262" customFormat="1" ht="18.75">
      <c r="A83" s="263" t="s">
        <v>312</v>
      </c>
      <c r="B83" s="264" t="s">
        <v>204</v>
      </c>
      <c r="C83" s="296" t="s">
        <v>330</v>
      </c>
      <c r="D83" s="546" t="s">
        <v>329</v>
      </c>
      <c r="E83" s="547">
        <v>13</v>
      </c>
      <c r="F83" s="495" t="s">
        <v>331</v>
      </c>
    </row>
    <row r="84" spans="1:6" s="262" customFormat="1" ht="22.5" customHeight="1">
      <c r="A84" s="271"/>
      <c r="B84" s="272"/>
      <c r="C84" s="270"/>
      <c r="D84" s="441"/>
      <c r="E84" s="442"/>
      <c r="F84" s="495"/>
    </row>
    <row r="85" spans="1:6" s="262" customFormat="1" ht="22.5" customHeight="1">
      <c r="A85" s="263" t="s">
        <v>322</v>
      </c>
      <c r="B85" s="264" t="s">
        <v>328</v>
      </c>
      <c r="C85" s="296" t="s">
        <v>4</v>
      </c>
      <c r="D85" s="548" t="s">
        <v>336</v>
      </c>
      <c r="E85" s="547">
        <v>2020</v>
      </c>
      <c r="F85" s="495" t="s">
        <v>332</v>
      </c>
    </row>
    <row r="86" spans="1:6" s="262" customFormat="1" ht="22.5" customHeight="1">
      <c r="A86" s="271"/>
      <c r="B86" s="274"/>
      <c r="C86" s="275"/>
      <c r="D86" s="548" t="s">
        <v>334</v>
      </c>
      <c r="E86" s="547"/>
      <c r="F86" s="499" t="s">
        <v>333</v>
      </c>
    </row>
    <row r="87" spans="1:6" s="262" customFormat="1" ht="22.5" customHeight="1">
      <c r="A87" s="271"/>
      <c r="B87" s="274"/>
      <c r="C87" s="275"/>
      <c r="D87" s="548" t="s">
        <v>337</v>
      </c>
      <c r="E87" s="547"/>
      <c r="F87" s="499" t="s">
        <v>335</v>
      </c>
    </row>
    <row r="88" spans="1:6" s="262" customFormat="1" ht="22.5" customHeight="1">
      <c r="A88" s="271"/>
      <c r="B88" s="274"/>
      <c r="C88" s="275"/>
      <c r="D88" s="443"/>
      <c r="E88" s="442"/>
      <c r="F88" s="499"/>
    </row>
    <row r="89" spans="1:6" s="262" customFormat="1" ht="22.5" customHeight="1">
      <c r="A89" s="271">
        <v>35</v>
      </c>
      <c r="B89" s="264" t="s">
        <v>202</v>
      </c>
      <c r="C89" s="273" t="s">
        <v>122</v>
      </c>
      <c r="D89" s="546" t="s">
        <v>347</v>
      </c>
      <c r="E89" s="547">
        <v>255</v>
      </c>
      <c r="F89" s="499" t="s">
        <v>340</v>
      </c>
    </row>
    <row r="90" spans="1:6" ht="22.5" customHeight="1">
      <c r="A90" s="295"/>
      <c r="B90" s="264"/>
      <c r="C90" s="297"/>
      <c r="D90" s="496" t="s">
        <v>348</v>
      </c>
      <c r="E90" s="434"/>
      <c r="F90" s="499" t="s">
        <v>345</v>
      </c>
    </row>
    <row r="91" spans="1:6" ht="22.5" customHeight="1">
      <c r="A91" s="295"/>
      <c r="B91" s="264"/>
      <c r="C91" s="297"/>
      <c r="D91" s="496" t="s">
        <v>349</v>
      </c>
      <c r="E91" s="434"/>
      <c r="F91" s="499" t="s">
        <v>311</v>
      </c>
    </row>
    <row r="92" spans="1:6" ht="22.5" customHeight="1">
      <c r="A92" s="263"/>
      <c r="B92" s="264"/>
      <c r="C92" s="296"/>
      <c r="D92" s="548" t="s">
        <v>344</v>
      </c>
      <c r="E92" s="434"/>
      <c r="F92" s="495" t="s">
        <v>306</v>
      </c>
    </row>
    <row r="93" spans="1:6" ht="22.5" customHeight="1">
      <c r="A93" s="271"/>
      <c r="B93" s="272"/>
      <c r="C93" s="270"/>
      <c r="D93" s="548" t="s">
        <v>350</v>
      </c>
      <c r="E93" s="442"/>
      <c r="F93" s="498"/>
    </row>
    <row r="94" spans="1:6" ht="22.5" customHeight="1">
      <c r="A94" s="263"/>
      <c r="B94" s="264"/>
      <c r="C94" s="296"/>
      <c r="D94" s="443"/>
      <c r="E94" s="442"/>
      <c r="F94" s="498"/>
    </row>
    <row r="95" spans="1:6" ht="22.5" customHeight="1" thickBot="1">
      <c r="A95" s="467"/>
      <c r="B95" s="468"/>
      <c r="C95" s="469"/>
      <c r="D95" s="470"/>
      <c r="E95" s="471"/>
      <c r="F95" s="472"/>
    </row>
    <row r="96" spans="2:6" ht="22.5" customHeight="1">
      <c r="B96" s="283" t="s">
        <v>106</v>
      </c>
      <c r="C96" s="285"/>
      <c r="E96" s="303" t="s">
        <v>103</v>
      </c>
      <c r="F96" s="288"/>
    </row>
    <row r="97" spans="1:6" ht="22.5" customHeight="1">
      <c r="A97" s="556"/>
      <c r="B97" s="556"/>
      <c r="C97" s="556"/>
      <c r="D97" s="556"/>
      <c r="E97" s="556"/>
      <c r="F97" s="556"/>
    </row>
    <row r="98" spans="1:6" ht="22.5" customHeight="1">
      <c r="A98" s="557"/>
      <c r="B98" s="557"/>
      <c r="C98" s="557"/>
      <c r="D98" s="557"/>
      <c r="E98" s="557"/>
      <c r="F98" s="557"/>
    </row>
    <row r="99" spans="1:6" ht="22.5" customHeight="1">
      <c r="A99" s="555"/>
      <c r="B99" s="555"/>
      <c r="C99" s="555"/>
      <c r="D99" s="555"/>
      <c r="E99" s="555"/>
      <c r="F99" s="555"/>
    </row>
    <row r="100" spans="1:6" s="505" customFormat="1" ht="22.5" customHeight="1">
      <c r="A100" s="501"/>
      <c r="B100" s="501"/>
      <c r="C100" s="501"/>
      <c r="D100" s="502"/>
      <c r="E100" s="503"/>
      <c r="F100" s="504"/>
    </row>
    <row r="101" spans="1:6" s="505" customFormat="1" ht="39" customHeight="1">
      <c r="A101" s="506"/>
      <c r="B101" s="507"/>
      <c r="C101" s="508"/>
      <c r="D101" s="509"/>
      <c r="E101" s="510"/>
      <c r="F101" s="509"/>
    </row>
    <row r="102" spans="1:6" s="266" customFormat="1" ht="18.75">
      <c r="A102" s="506"/>
      <c r="B102" s="279"/>
      <c r="C102" s="511"/>
      <c r="D102" s="512"/>
      <c r="E102" s="513"/>
      <c r="F102" s="514"/>
    </row>
    <row r="103" spans="1:6" s="266" customFormat="1" ht="21" customHeight="1">
      <c r="A103" s="506"/>
      <c r="B103" s="515"/>
      <c r="C103" s="506"/>
      <c r="D103" s="516"/>
      <c r="E103" s="517"/>
      <c r="F103" s="516"/>
    </row>
    <row r="104" spans="1:6" s="266" customFormat="1" ht="22.5" customHeight="1">
      <c r="A104" s="506"/>
      <c r="B104" s="279"/>
      <c r="C104" s="511"/>
      <c r="D104" s="512"/>
      <c r="E104" s="513"/>
      <c r="F104" s="514"/>
    </row>
    <row r="105" spans="1:6" s="266" customFormat="1" ht="22.5" customHeight="1">
      <c r="A105" s="506"/>
      <c r="B105" s="515"/>
      <c r="C105" s="506"/>
      <c r="D105" s="516"/>
      <c r="E105" s="517"/>
      <c r="F105" s="514"/>
    </row>
    <row r="106" spans="1:6" s="266" customFormat="1" ht="22.5" customHeight="1">
      <c r="A106" s="506"/>
      <c r="B106" s="518"/>
      <c r="C106" s="520"/>
      <c r="D106" s="512"/>
      <c r="E106" s="513"/>
      <c r="F106" s="466"/>
    </row>
    <row r="107" spans="1:6" s="266" customFormat="1" ht="22.5" customHeight="1">
      <c r="A107" s="506"/>
      <c r="B107" s="521"/>
      <c r="C107" s="522"/>
      <c r="D107" s="512"/>
      <c r="E107" s="517"/>
      <c r="F107" s="466"/>
    </row>
    <row r="108" spans="1:6" s="266" customFormat="1" ht="22.5" customHeight="1">
      <c r="A108" s="506"/>
      <c r="B108" s="523"/>
      <c r="C108" s="511"/>
      <c r="D108" s="524"/>
      <c r="E108" s="525"/>
      <c r="F108" s="514"/>
    </row>
    <row r="109" spans="1:6" s="266" customFormat="1" ht="22.5" customHeight="1">
      <c r="A109" s="506"/>
      <c r="B109" s="523"/>
      <c r="C109" s="522"/>
      <c r="D109" s="526"/>
      <c r="E109" s="525"/>
      <c r="F109" s="527"/>
    </row>
    <row r="110" spans="1:6" s="266" customFormat="1" ht="22.5" customHeight="1">
      <c r="A110" s="528"/>
      <c r="B110" s="529"/>
      <c r="C110" s="528"/>
      <c r="D110" s="526"/>
      <c r="E110" s="525"/>
      <c r="F110" s="466"/>
    </row>
    <row r="111" spans="1:6" s="266" customFormat="1" ht="22.5" customHeight="1">
      <c r="A111" s="528"/>
      <c r="B111" s="529"/>
      <c r="C111" s="522"/>
      <c r="D111" s="526"/>
      <c r="E111" s="525"/>
      <c r="F111" s="514"/>
    </row>
    <row r="112" spans="1:6" s="266" customFormat="1" ht="22.5" customHeight="1">
      <c r="A112" s="528"/>
      <c r="B112" s="529"/>
      <c r="C112" s="528"/>
      <c r="D112" s="526"/>
      <c r="E112" s="525"/>
      <c r="F112" s="514"/>
    </row>
    <row r="113" spans="1:6" s="266" customFormat="1" ht="22.5" customHeight="1">
      <c r="A113" s="528"/>
      <c r="B113" s="529"/>
      <c r="C113" s="522"/>
      <c r="D113" s="526"/>
      <c r="E113" s="525"/>
      <c r="F113" s="530"/>
    </row>
    <row r="114" spans="1:6" s="266" customFormat="1" ht="22.5" customHeight="1">
      <c r="A114" s="506"/>
      <c r="B114" s="507"/>
      <c r="C114" s="528"/>
      <c r="D114" s="512"/>
      <c r="E114" s="513"/>
      <c r="F114" s="466"/>
    </row>
    <row r="115" spans="1:6" s="266" customFormat="1" ht="22.5" customHeight="1">
      <c r="A115" s="528"/>
      <c r="B115" s="531"/>
      <c r="C115" s="528"/>
      <c r="D115" s="526"/>
      <c r="E115" s="525"/>
      <c r="F115" s="514"/>
    </row>
    <row r="116" spans="1:6" s="266" customFormat="1" ht="22.5" customHeight="1">
      <c r="A116" s="528"/>
      <c r="B116" s="507"/>
      <c r="C116" s="528"/>
      <c r="D116" s="524"/>
      <c r="E116" s="525"/>
      <c r="F116" s="514"/>
    </row>
    <row r="117" spans="1:6" s="266" customFormat="1" ht="22.5" customHeight="1">
      <c r="A117" s="528"/>
      <c r="B117" s="532"/>
      <c r="C117" s="528"/>
      <c r="D117" s="526"/>
      <c r="E117" s="525"/>
      <c r="F117" s="514"/>
    </row>
    <row r="118" spans="1:6" s="266" customFormat="1" ht="22.5" customHeight="1">
      <c r="A118" s="528"/>
      <c r="B118" s="507"/>
      <c r="C118" s="528"/>
      <c r="D118" s="526"/>
      <c r="E118" s="525"/>
      <c r="F118" s="466"/>
    </row>
    <row r="119" spans="1:6" s="266" customFormat="1" ht="22.5" customHeight="1">
      <c r="A119" s="528"/>
      <c r="B119" s="532"/>
      <c r="C119" s="528"/>
      <c r="D119" s="526"/>
      <c r="E119" s="525"/>
      <c r="F119" s="466"/>
    </row>
    <row r="120" spans="1:6" s="266" customFormat="1" ht="22.5" customHeight="1">
      <c r="A120" s="506"/>
      <c r="B120" s="507"/>
      <c r="C120" s="528"/>
      <c r="D120" s="526"/>
      <c r="E120" s="525"/>
      <c r="F120" s="466"/>
    </row>
    <row r="121" spans="1:6" s="266" customFormat="1" ht="22.5" customHeight="1">
      <c r="A121" s="506"/>
      <c r="B121" s="529"/>
      <c r="C121" s="528"/>
      <c r="D121" s="526"/>
      <c r="E121" s="525"/>
      <c r="F121" s="514"/>
    </row>
    <row r="122" spans="1:6" s="266" customFormat="1" ht="22.5" customHeight="1">
      <c r="A122" s="506"/>
      <c r="B122" s="507"/>
      <c r="C122" s="533"/>
      <c r="D122" s="526"/>
      <c r="E122" s="525"/>
      <c r="F122" s="514"/>
    </row>
    <row r="123" spans="1:6" s="266" customFormat="1" ht="22.5" customHeight="1">
      <c r="A123" s="528"/>
      <c r="B123" s="507"/>
      <c r="C123" s="528"/>
      <c r="D123" s="526"/>
      <c r="E123" s="525"/>
      <c r="F123" s="514"/>
    </row>
    <row r="124" spans="1:6" s="266" customFormat="1" ht="22.5" customHeight="1">
      <c r="A124" s="528"/>
      <c r="B124" s="507"/>
      <c r="D124" s="526"/>
      <c r="E124" s="525"/>
      <c r="F124" s="514"/>
    </row>
    <row r="125" spans="1:6" s="266" customFormat="1" ht="22.5" customHeight="1">
      <c r="A125" s="528"/>
      <c r="B125" s="507"/>
      <c r="C125" s="528"/>
      <c r="D125" s="526"/>
      <c r="E125" s="525"/>
      <c r="F125" s="514"/>
    </row>
    <row r="126" spans="1:6" s="266" customFormat="1" ht="22.5" customHeight="1">
      <c r="A126" s="528"/>
      <c r="B126" s="507"/>
      <c r="C126" s="533"/>
      <c r="D126" s="526"/>
      <c r="E126" s="525"/>
      <c r="F126" s="514"/>
    </row>
    <row r="127" spans="1:6" s="266" customFormat="1" ht="22.5" customHeight="1">
      <c r="A127" s="528"/>
      <c r="B127" s="507"/>
      <c r="C127" s="528"/>
      <c r="D127" s="524"/>
      <c r="E127" s="525"/>
      <c r="F127" s="514"/>
    </row>
    <row r="128" spans="1:6" s="266" customFormat="1" ht="22.5" customHeight="1">
      <c r="A128" s="528"/>
      <c r="B128" s="507"/>
      <c r="C128" s="528"/>
      <c r="D128" s="526"/>
      <c r="E128" s="525"/>
      <c r="F128" s="514"/>
    </row>
    <row r="129" spans="1:6" s="266" customFormat="1" ht="22.5" customHeight="1">
      <c r="A129" s="528"/>
      <c r="B129" s="507"/>
      <c r="C129" s="528"/>
      <c r="D129" s="526"/>
      <c r="E129" s="525"/>
      <c r="F129" s="466"/>
    </row>
    <row r="130" spans="1:6" s="266" customFormat="1" ht="22.5" customHeight="1">
      <c r="A130" s="528"/>
      <c r="B130" s="534"/>
      <c r="C130" s="528"/>
      <c r="D130" s="526"/>
      <c r="E130" s="525"/>
      <c r="F130" s="466"/>
    </row>
    <row r="131" spans="1:6" s="266" customFormat="1" ht="22.5" customHeight="1">
      <c r="A131" s="528"/>
      <c r="B131" s="507"/>
      <c r="C131" s="528"/>
      <c r="D131" s="526"/>
      <c r="E131" s="525"/>
      <c r="F131" s="514"/>
    </row>
    <row r="132" spans="1:6" s="266" customFormat="1" ht="22.5" customHeight="1">
      <c r="A132" s="528"/>
      <c r="B132" s="507"/>
      <c r="C132" s="533"/>
      <c r="D132" s="524"/>
      <c r="E132" s="525"/>
      <c r="F132" s="514"/>
    </row>
    <row r="133" spans="1:6" s="505" customFormat="1" ht="22.5" customHeight="1">
      <c r="A133" s="278"/>
      <c r="B133" s="299"/>
      <c r="C133" s="535"/>
      <c r="D133" s="526"/>
      <c r="E133" s="525"/>
      <c r="F133" s="514"/>
    </row>
    <row r="134" spans="1:6" s="505" customFormat="1" ht="22.5" customHeight="1">
      <c r="A134" s="278"/>
      <c r="B134" s="279"/>
      <c r="C134" s="533"/>
      <c r="D134" s="524"/>
      <c r="E134" s="525"/>
      <c r="F134" s="514"/>
    </row>
    <row r="135" spans="1:6" s="505" customFormat="1" ht="22.5" customHeight="1">
      <c r="A135" s="278"/>
      <c r="B135" s="299"/>
      <c r="C135" s="535"/>
      <c r="D135" s="526"/>
      <c r="E135" s="525"/>
      <c r="F135" s="514"/>
    </row>
    <row r="136" spans="1:6" s="505" customFormat="1" ht="22.5" customHeight="1">
      <c r="A136" s="278"/>
      <c r="B136" s="536"/>
      <c r="C136" s="278"/>
      <c r="D136" s="526"/>
      <c r="E136" s="525"/>
      <c r="F136" s="514"/>
    </row>
    <row r="137" spans="1:6" s="505" customFormat="1" ht="22.5" customHeight="1">
      <c r="A137" s="278"/>
      <c r="B137" s="279"/>
      <c r="C137" s="278"/>
      <c r="D137" s="524"/>
      <c r="E137" s="525"/>
      <c r="F137" s="537"/>
    </row>
    <row r="138" spans="1:6" s="505" customFormat="1" ht="22.5" customHeight="1">
      <c r="A138" s="278"/>
      <c r="B138" s="536"/>
      <c r="C138" s="278"/>
      <c r="D138" s="526"/>
      <c r="E138" s="525"/>
      <c r="F138" s="537"/>
    </row>
    <row r="139" spans="1:6" s="505" customFormat="1" ht="22.5" customHeight="1">
      <c r="A139" s="278"/>
      <c r="B139" s="536"/>
      <c r="C139" s="511"/>
      <c r="D139" s="526"/>
      <c r="E139" s="525"/>
      <c r="F139" s="537"/>
    </row>
    <row r="140" spans="1:6" s="505" customFormat="1" ht="22.5" customHeight="1">
      <c r="A140" s="278"/>
      <c r="B140" s="279"/>
      <c r="C140" s="538"/>
      <c r="D140" s="526"/>
      <c r="E140" s="525"/>
      <c r="F140" s="537"/>
    </row>
    <row r="141" spans="1:6" s="505" customFormat="1" ht="22.5" customHeight="1">
      <c r="A141" s="508"/>
      <c r="B141" s="279"/>
      <c r="C141" s="278"/>
      <c r="D141" s="526"/>
      <c r="E141" s="525"/>
      <c r="F141" s="537"/>
    </row>
    <row r="142" spans="1:6" s="505" customFormat="1" ht="22.5" customHeight="1">
      <c r="A142" s="538"/>
      <c r="B142" s="539"/>
      <c r="C142" s="511"/>
      <c r="D142" s="526"/>
      <c r="E142" s="513"/>
      <c r="F142" s="537"/>
    </row>
    <row r="143" spans="1:6" s="505" customFormat="1" ht="22.5" customHeight="1">
      <c r="A143" s="278"/>
      <c r="B143" s="299"/>
      <c r="C143" s="278"/>
      <c r="D143" s="300"/>
      <c r="E143" s="281"/>
      <c r="F143" s="301"/>
    </row>
    <row r="144" spans="1:6" s="505" customFormat="1" ht="22.5" customHeight="1">
      <c r="A144" s="508"/>
      <c r="B144" s="540"/>
      <c r="C144" s="541"/>
      <c r="D144" s="542"/>
      <c r="E144" s="543"/>
      <c r="F144" s="544"/>
    </row>
    <row r="145" spans="1:5" s="505" customFormat="1" ht="22.5" customHeight="1">
      <c r="A145" s="508"/>
      <c r="B145" s="507"/>
      <c r="E145" s="545"/>
    </row>
    <row r="146" spans="1:5" s="505" customFormat="1" ht="22.5" customHeight="1">
      <c r="A146" s="508"/>
      <c r="B146" s="507"/>
      <c r="E146" s="545"/>
    </row>
    <row r="147" spans="1:5" s="505" customFormat="1" ht="22.5" customHeight="1">
      <c r="A147" s="508"/>
      <c r="B147" s="507"/>
      <c r="E147" s="545"/>
    </row>
    <row r="148" spans="1:5" s="505" customFormat="1" ht="22.5" customHeight="1">
      <c r="A148" s="508"/>
      <c r="B148" s="507"/>
      <c r="E148" s="545"/>
    </row>
    <row r="149" spans="1:5" s="505" customFormat="1" ht="22.5" customHeight="1">
      <c r="A149" s="508"/>
      <c r="B149" s="507"/>
      <c r="E149" s="545"/>
    </row>
    <row r="150" spans="1:5" s="505" customFormat="1" ht="22.5" customHeight="1">
      <c r="A150" s="508"/>
      <c r="B150" s="507"/>
      <c r="E150" s="545"/>
    </row>
    <row r="151" spans="1:5" s="505" customFormat="1" ht="22.5" customHeight="1">
      <c r="A151" s="508"/>
      <c r="B151" s="507"/>
      <c r="E151" s="545"/>
    </row>
    <row r="152" spans="1:5" s="505" customFormat="1" ht="22.5" customHeight="1">
      <c r="A152" s="508"/>
      <c r="B152" s="507"/>
      <c r="E152" s="545"/>
    </row>
    <row r="153" spans="1:5" s="505" customFormat="1" ht="22.5" customHeight="1">
      <c r="A153" s="508"/>
      <c r="B153" s="507"/>
      <c r="E153" s="545"/>
    </row>
    <row r="154" spans="1:5" s="505" customFormat="1" ht="22.5" customHeight="1">
      <c r="A154" s="508"/>
      <c r="B154" s="507"/>
      <c r="E154" s="545"/>
    </row>
    <row r="155" spans="1:5" s="505" customFormat="1" ht="22.5" customHeight="1">
      <c r="A155" s="508"/>
      <c r="B155" s="507"/>
      <c r="E155" s="545"/>
    </row>
    <row r="156" spans="1:5" s="505" customFormat="1" ht="22.5" customHeight="1">
      <c r="A156" s="508"/>
      <c r="B156" s="507"/>
      <c r="E156" s="545"/>
    </row>
    <row r="157" spans="1:5" s="505" customFormat="1" ht="22.5" customHeight="1">
      <c r="A157" s="508"/>
      <c r="B157" s="507"/>
      <c r="E157" s="545"/>
    </row>
    <row r="158" spans="1:5" s="505" customFormat="1" ht="22.5" customHeight="1">
      <c r="A158" s="508"/>
      <c r="B158" s="507"/>
      <c r="E158" s="545"/>
    </row>
    <row r="159" spans="1:5" s="505" customFormat="1" ht="22.5" customHeight="1">
      <c r="A159" s="508"/>
      <c r="B159" s="507"/>
      <c r="E159" s="545"/>
    </row>
    <row r="160" spans="1:5" s="505" customFormat="1" ht="22.5" customHeight="1">
      <c r="A160" s="508"/>
      <c r="B160" s="507"/>
      <c r="E160" s="545"/>
    </row>
    <row r="161" spans="1:5" s="505" customFormat="1" ht="22.5" customHeight="1">
      <c r="A161" s="508"/>
      <c r="B161" s="507"/>
      <c r="E161" s="545"/>
    </row>
    <row r="162" spans="4:6" ht="22.5" customHeight="1">
      <c r="D162" s="250"/>
      <c r="E162" s="305"/>
      <c r="F162" s="250"/>
    </row>
    <row r="163" spans="4:6" ht="22.5" customHeight="1">
      <c r="D163" s="250"/>
      <c r="E163" s="305"/>
      <c r="F163" s="250"/>
    </row>
    <row r="164" spans="4:6" ht="22.5" customHeight="1">
      <c r="D164" s="250"/>
      <c r="E164" s="305"/>
      <c r="F164" s="250"/>
    </row>
    <row r="165" spans="4:6" ht="22.5" customHeight="1">
      <c r="D165" s="250"/>
      <c r="E165" s="305"/>
      <c r="F165" s="250"/>
    </row>
    <row r="166" spans="4:6" ht="22.5" customHeight="1">
      <c r="D166" s="250"/>
      <c r="E166" s="305"/>
      <c r="F166" s="250"/>
    </row>
    <row r="167" spans="4:6" ht="22.5" customHeight="1">
      <c r="D167" s="250"/>
      <c r="E167" s="305"/>
      <c r="F167" s="250"/>
    </row>
    <row r="168" spans="4:6" ht="22.5" customHeight="1">
      <c r="D168" s="250"/>
      <c r="E168" s="305"/>
      <c r="F168" s="250"/>
    </row>
    <row r="169" spans="4:6" ht="22.5" customHeight="1">
      <c r="D169" s="250"/>
      <c r="E169" s="305"/>
      <c r="F169" s="250"/>
    </row>
    <row r="170" spans="4:6" ht="22.5" customHeight="1">
      <c r="D170" s="250"/>
      <c r="E170" s="305"/>
      <c r="F170" s="250"/>
    </row>
    <row r="171" spans="4:6" ht="22.5" customHeight="1">
      <c r="D171" s="250"/>
      <c r="E171" s="305"/>
      <c r="F171" s="250"/>
    </row>
    <row r="172" spans="4:6" ht="22.5" customHeight="1">
      <c r="D172" s="250"/>
      <c r="E172" s="305"/>
      <c r="F172" s="250"/>
    </row>
    <row r="173" spans="4:6" ht="22.5" customHeight="1">
      <c r="D173" s="250"/>
      <c r="E173" s="305"/>
      <c r="F173" s="250"/>
    </row>
    <row r="174" spans="4:6" ht="22.5" customHeight="1">
      <c r="D174" s="250"/>
      <c r="E174" s="305"/>
      <c r="F174" s="250"/>
    </row>
    <row r="175" spans="4:6" ht="22.5" customHeight="1">
      <c r="D175" s="250"/>
      <c r="E175" s="305"/>
      <c r="F175" s="250"/>
    </row>
    <row r="176" spans="4:6" ht="22.5" customHeight="1">
      <c r="D176" s="250"/>
      <c r="E176" s="305"/>
      <c r="F176" s="250"/>
    </row>
    <row r="177" spans="4:6" ht="22.5" customHeight="1">
      <c r="D177" s="250"/>
      <c r="E177" s="305"/>
      <c r="F177" s="250"/>
    </row>
    <row r="178" spans="4:6" ht="22.5" customHeight="1">
      <c r="D178" s="250"/>
      <c r="E178" s="305"/>
      <c r="F178" s="250"/>
    </row>
    <row r="179" spans="4:6" ht="22.5" customHeight="1">
      <c r="D179" s="250"/>
      <c r="E179" s="305"/>
      <c r="F179" s="250"/>
    </row>
    <row r="180" spans="4:6" ht="22.5" customHeight="1">
      <c r="D180" s="250"/>
      <c r="E180" s="305"/>
      <c r="F180" s="250"/>
    </row>
    <row r="181" spans="4:6" ht="22.5" customHeight="1">
      <c r="D181" s="250"/>
      <c r="E181" s="305"/>
      <c r="F181" s="250"/>
    </row>
    <row r="182" spans="4:6" ht="22.5" customHeight="1">
      <c r="D182" s="250"/>
      <c r="E182" s="305"/>
      <c r="F182" s="250"/>
    </row>
    <row r="183" spans="4:6" ht="22.5" customHeight="1">
      <c r="D183" s="250"/>
      <c r="E183" s="305"/>
      <c r="F183" s="250"/>
    </row>
    <row r="184" spans="4:6" ht="22.5" customHeight="1">
      <c r="D184" s="250"/>
      <c r="E184" s="305"/>
      <c r="F184" s="250"/>
    </row>
    <row r="185" spans="4:6" ht="22.5" customHeight="1">
      <c r="D185" s="250"/>
      <c r="E185" s="305"/>
      <c r="F185" s="250"/>
    </row>
    <row r="186" spans="4:6" ht="22.5" customHeight="1">
      <c r="D186" s="250"/>
      <c r="E186" s="305"/>
      <c r="F186" s="250"/>
    </row>
    <row r="187" spans="4:6" ht="22.5" customHeight="1">
      <c r="D187" s="250"/>
      <c r="E187" s="305"/>
      <c r="F187" s="250"/>
    </row>
    <row r="188" spans="4:6" ht="22.5" customHeight="1">
      <c r="D188" s="250"/>
      <c r="E188" s="305"/>
      <c r="F188" s="250"/>
    </row>
    <row r="189" spans="4:6" ht="22.5" customHeight="1">
      <c r="D189" s="250"/>
      <c r="E189" s="305"/>
      <c r="F189" s="250"/>
    </row>
    <row r="190" spans="4:6" ht="22.5" customHeight="1">
      <c r="D190" s="250"/>
      <c r="E190" s="305"/>
      <c r="F190" s="250"/>
    </row>
    <row r="191" spans="4:6" ht="22.5" customHeight="1">
      <c r="D191" s="250"/>
      <c r="E191" s="305"/>
      <c r="F191" s="250"/>
    </row>
    <row r="192" spans="4:6" ht="22.5" customHeight="1">
      <c r="D192" s="250"/>
      <c r="E192" s="305"/>
      <c r="F192" s="250"/>
    </row>
    <row r="193" spans="4:6" ht="22.5" customHeight="1">
      <c r="D193" s="250"/>
      <c r="E193" s="305"/>
      <c r="F193" s="250"/>
    </row>
    <row r="194" spans="4:6" ht="22.5" customHeight="1">
      <c r="D194" s="250"/>
      <c r="E194" s="305"/>
      <c r="F194" s="250"/>
    </row>
    <row r="195" spans="4:6" ht="22.5" customHeight="1">
      <c r="D195" s="250"/>
      <c r="E195" s="305"/>
      <c r="F195" s="250"/>
    </row>
    <row r="196" spans="4:6" ht="22.5" customHeight="1">
      <c r="D196" s="250"/>
      <c r="E196" s="305"/>
      <c r="F196" s="250"/>
    </row>
    <row r="197" spans="4:6" ht="22.5" customHeight="1">
      <c r="D197" s="250"/>
      <c r="E197" s="305"/>
      <c r="F197" s="250"/>
    </row>
    <row r="198" spans="4:6" ht="22.5" customHeight="1">
      <c r="D198" s="250"/>
      <c r="E198" s="305"/>
      <c r="F198" s="250"/>
    </row>
    <row r="199" spans="4:6" ht="22.5" customHeight="1">
      <c r="D199" s="250"/>
      <c r="E199" s="305"/>
      <c r="F199" s="250"/>
    </row>
    <row r="200" spans="4:6" ht="22.5" customHeight="1">
      <c r="D200" s="250"/>
      <c r="E200" s="305"/>
      <c r="F200" s="250"/>
    </row>
    <row r="201" spans="4:6" ht="22.5" customHeight="1">
      <c r="D201" s="250"/>
      <c r="E201" s="305"/>
      <c r="F201" s="250"/>
    </row>
    <row r="202" spans="4:6" ht="22.5" customHeight="1">
      <c r="D202" s="250"/>
      <c r="E202" s="305"/>
      <c r="F202" s="250"/>
    </row>
    <row r="203" spans="4:6" ht="22.5" customHeight="1">
      <c r="D203" s="250"/>
      <c r="E203" s="305"/>
      <c r="F203" s="250"/>
    </row>
    <row r="204" spans="4:6" ht="22.5" customHeight="1">
      <c r="D204" s="250"/>
      <c r="E204" s="305"/>
      <c r="F204" s="250"/>
    </row>
    <row r="205" spans="4:6" ht="22.5" customHeight="1">
      <c r="D205" s="250"/>
      <c r="E205" s="305"/>
      <c r="F205" s="250"/>
    </row>
    <row r="206" spans="4:6" ht="22.5" customHeight="1">
      <c r="D206" s="250"/>
      <c r="E206" s="305"/>
      <c r="F206" s="250"/>
    </row>
    <row r="207" spans="4:6" ht="22.5" customHeight="1">
      <c r="D207" s="250"/>
      <c r="E207" s="305"/>
      <c r="F207" s="250"/>
    </row>
    <row r="208" spans="4:6" ht="22.5" customHeight="1">
      <c r="D208" s="250"/>
      <c r="E208" s="305"/>
      <c r="F208" s="250"/>
    </row>
    <row r="209" spans="4:6" ht="22.5" customHeight="1">
      <c r="D209" s="250"/>
      <c r="E209" s="305"/>
      <c r="F209" s="250"/>
    </row>
    <row r="210" spans="4:6" ht="22.5" customHeight="1">
      <c r="D210" s="250"/>
      <c r="E210" s="305"/>
      <c r="F210" s="250"/>
    </row>
    <row r="211" spans="4:6" ht="22.5" customHeight="1">
      <c r="D211" s="250"/>
      <c r="E211" s="305"/>
      <c r="F211" s="250"/>
    </row>
    <row r="212" spans="4:6" ht="22.5" customHeight="1">
      <c r="D212" s="250"/>
      <c r="E212" s="305"/>
      <c r="F212" s="250"/>
    </row>
    <row r="213" spans="4:6" ht="22.5" customHeight="1">
      <c r="D213" s="250"/>
      <c r="E213" s="305"/>
      <c r="F213" s="250"/>
    </row>
    <row r="214" spans="4:6" ht="22.5" customHeight="1">
      <c r="D214" s="250"/>
      <c r="E214" s="305"/>
      <c r="F214" s="250"/>
    </row>
    <row r="215" spans="4:6" ht="22.5" customHeight="1">
      <c r="D215" s="250"/>
      <c r="E215" s="305"/>
      <c r="F215" s="250"/>
    </row>
    <row r="216" spans="4:6" ht="22.5" customHeight="1">
      <c r="D216" s="250"/>
      <c r="E216" s="305"/>
      <c r="F216" s="250"/>
    </row>
    <row r="217" spans="4:6" ht="22.5" customHeight="1">
      <c r="D217" s="250"/>
      <c r="E217" s="305"/>
      <c r="F217" s="250"/>
    </row>
    <row r="218" spans="4:6" ht="22.5" customHeight="1">
      <c r="D218" s="250"/>
      <c r="E218" s="305"/>
      <c r="F218" s="250"/>
    </row>
    <row r="219" spans="4:6" ht="22.5" customHeight="1">
      <c r="D219" s="250"/>
      <c r="E219" s="305"/>
      <c r="F219" s="250"/>
    </row>
    <row r="220" spans="4:6" ht="22.5" customHeight="1">
      <c r="D220" s="250"/>
      <c r="E220" s="305"/>
      <c r="F220" s="250"/>
    </row>
    <row r="221" spans="4:6" ht="22.5" customHeight="1">
      <c r="D221" s="250"/>
      <c r="E221" s="305"/>
      <c r="F221" s="250"/>
    </row>
    <row r="222" spans="4:6" ht="22.5" customHeight="1">
      <c r="D222" s="250"/>
      <c r="E222" s="305"/>
      <c r="F222" s="250"/>
    </row>
    <row r="223" spans="4:6" ht="22.5" customHeight="1">
      <c r="D223" s="250"/>
      <c r="E223" s="305"/>
      <c r="F223" s="250"/>
    </row>
    <row r="224" spans="4:6" ht="22.5" customHeight="1">
      <c r="D224" s="250"/>
      <c r="E224" s="305"/>
      <c r="F224" s="250"/>
    </row>
    <row r="225" spans="4:6" ht="22.5" customHeight="1">
      <c r="D225" s="250"/>
      <c r="E225" s="305"/>
      <c r="F225" s="250"/>
    </row>
    <row r="226" spans="4:6" ht="22.5" customHeight="1">
      <c r="D226" s="250"/>
      <c r="E226" s="305"/>
      <c r="F226" s="250"/>
    </row>
    <row r="227" spans="4:6" ht="22.5" customHeight="1">
      <c r="D227" s="250"/>
      <c r="E227" s="305"/>
      <c r="F227" s="250"/>
    </row>
    <row r="228" spans="4:6" ht="22.5" customHeight="1">
      <c r="D228" s="250"/>
      <c r="E228" s="305"/>
      <c r="F228" s="250"/>
    </row>
    <row r="229" spans="4:6" ht="22.5" customHeight="1">
      <c r="D229" s="250"/>
      <c r="E229" s="305"/>
      <c r="F229" s="250"/>
    </row>
    <row r="230" spans="4:6" ht="22.5" customHeight="1">
      <c r="D230" s="250"/>
      <c r="E230" s="305"/>
      <c r="F230" s="250"/>
    </row>
    <row r="231" spans="4:6" ht="22.5" customHeight="1">
      <c r="D231" s="250"/>
      <c r="E231" s="305"/>
      <c r="F231" s="250"/>
    </row>
    <row r="232" spans="4:6" ht="22.5" customHeight="1">
      <c r="D232" s="250"/>
      <c r="E232" s="305"/>
      <c r="F232" s="250"/>
    </row>
    <row r="233" spans="4:6" ht="22.5" customHeight="1">
      <c r="D233" s="250"/>
      <c r="E233" s="305"/>
      <c r="F233" s="250"/>
    </row>
    <row r="234" spans="4:6" ht="22.5" customHeight="1">
      <c r="D234" s="250"/>
      <c r="E234" s="305"/>
      <c r="F234" s="250"/>
    </row>
    <row r="235" spans="4:6" ht="22.5" customHeight="1">
      <c r="D235" s="250"/>
      <c r="E235" s="305"/>
      <c r="F235" s="250"/>
    </row>
    <row r="236" spans="4:6" ht="22.5" customHeight="1">
      <c r="D236" s="250"/>
      <c r="E236" s="305"/>
      <c r="F236" s="250"/>
    </row>
    <row r="237" spans="4:6" ht="22.5" customHeight="1">
      <c r="D237" s="250"/>
      <c r="E237" s="305"/>
      <c r="F237" s="250"/>
    </row>
    <row r="238" spans="4:6" ht="22.5" customHeight="1">
      <c r="D238" s="250"/>
      <c r="E238" s="305"/>
      <c r="F238" s="250"/>
    </row>
    <row r="239" spans="4:6" ht="22.5" customHeight="1">
      <c r="D239" s="250"/>
      <c r="E239" s="305"/>
      <c r="F239" s="250"/>
    </row>
    <row r="240" spans="4:6" ht="22.5" customHeight="1">
      <c r="D240" s="250"/>
      <c r="E240" s="305"/>
      <c r="F240" s="250"/>
    </row>
    <row r="241" spans="4:6" ht="22.5" customHeight="1">
      <c r="D241" s="250"/>
      <c r="E241" s="305"/>
      <c r="F241" s="250"/>
    </row>
    <row r="242" spans="4:6" ht="22.5" customHeight="1">
      <c r="D242" s="250"/>
      <c r="E242" s="305"/>
      <c r="F242" s="250"/>
    </row>
    <row r="243" spans="4:6" ht="22.5" customHeight="1">
      <c r="D243" s="250"/>
      <c r="E243" s="305"/>
      <c r="F243" s="250"/>
    </row>
    <row r="244" spans="4:6" ht="22.5" customHeight="1">
      <c r="D244" s="250"/>
      <c r="E244" s="305"/>
      <c r="F244" s="250"/>
    </row>
    <row r="245" spans="4:6" ht="22.5" customHeight="1">
      <c r="D245" s="250"/>
      <c r="E245" s="305"/>
      <c r="F245" s="250"/>
    </row>
    <row r="246" spans="4:6" ht="22.5" customHeight="1">
      <c r="D246" s="250"/>
      <c r="E246" s="305"/>
      <c r="F246" s="250"/>
    </row>
    <row r="247" spans="4:6" ht="22.5" customHeight="1">
      <c r="D247" s="250"/>
      <c r="E247" s="305"/>
      <c r="F247" s="250"/>
    </row>
    <row r="248" spans="4:6" ht="22.5" customHeight="1">
      <c r="D248" s="250"/>
      <c r="E248" s="305"/>
      <c r="F248" s="250"/>
    </row>
    <row r="249" spans="4:6" ht="22.5" customHeight="1">
      <c r="D249" s="250"/>
      <c r="E249" s="305"/>
      <c r="F249" s="250"/>
    </row>
    <row r="250" spans="4:6" ht="22.5" customHeight="1">
      <c r="D250" s="250"/>
      <c r="E250" s="305"/>
      <c r="F250" s="250"/>
    </row>
    <row r="251" spans="4:6" ht="22.5" customHeight="1">
      <c r="D251" s="250"/>
      <c r="E251" s="305"/>
      <c r="F251" s="250"/>
    </row>
    <row r="252" spans="4:6" ht="22.5" customHeight="1">
      <c r="D252" s="250"/>
      <c r="E252" s="305"/>
      <c r="F252" s="250"/>
    </row>
    <row r="253" spans="4:6" ht="22.5" customHeight="1">
      <c r="D253" s="250"/>
      <c r="E253" s="305"/>
      <c r="F253" s="250"/>
    </row>
    <row r="254" spans="4:6" ht="22.5" customHeight="1">
      <c r="D254" s="250"/>
      <c r="E254" s="305"/>
      <c r="F254" s="250"/>
    </row>
    <row r="255" spans="4:6" ht="22.5" customHeight="1">
      <c r="D255" s="250"/>
      <c r="E255" s="305"/>
      <c r="F255" s="250"/>
    </row>
    <row r="256" spans="4:6" ht="22.5" customHeight="1">
      <c r="D256" s="250"/>
      <c r="E256" s="305"/>
      <c r="F256" s="250"/>
    </row>
    <row r="257" spans="4:6" ht="22.5" customHeight="1">
      <c r="D257" s="250"/>
      <c r="E257" s="305"/>
      <c r="F257" s="250"/>
    </row>
    <row r="258" spans="4:6" ht="22.5" customHeight="1">
      <c r="D258" s="250"/>
      <c r="E258" s="305"/>
      <c r="F258" s="250"/>
    </row>
    <row r="259" spans="4:6" ht="22.5" customHeight="1">
      <c r="D259" s="250"/>
      <c r="E259" s="305"/>
      <c r="F259" s="250"/>
    </row>
    <row r="260" spans="4:6" ht="22.5" customHeight="1">
      <c r="D260" s="250"/>
      <c r="E260" s="305"/>
      <c r="F260" s="250"/>
    </row>
    <row r="261" spans="4:6" ht="22.5" customHeight="1">
      <c r="D261" s="250"/>
      <c r="E261" s="305"/>
      <c r="F261" s="250"/>
    </row>
    <row r="262" spans="4:6" ht="22.5" customHeight="1">
      <c r="D262" s="250"/>
      <c r="E262" s="305"/>
      <c r="F262" s="250"/>
    </row>
    <row r="263" spans="4:6" ht="22.5" customHeight="1">
      <c r="D263" s="250"/>
      <c r="E263" s="305"/>
      <c r="F263" s="250"/>
    </row>
    <row r="264" spans="4:6" ht="22.5" customHeight="1">
      <c r="D264" s="250"/>
      <c r="E264" s="305"/>
      <c r="F264" s="250"/>
    </row>
    <row r="265" spans="4:6" ht="22.5" customHeight="1">
      <c r="D265" s="250"/>
      <c r="E265" s="305"/>
      <c r="F265" s="250"/>
    </row>
    <row r="266" spans="4:6" ht="22.5" customHeight="1">
      <c r="D266" s="250"/>
      <c r="E266" s="305"/>
      <c r="F266" s="250"/>
    </row>
    <row r="267" spans="4:6" ht="22.5" customHeight="1">
      <c r="D267" s="250"/>
      <c r="E267" s="305"/>
      <c r="F267" s="250"/>
    </row>
    <row r="268" spans="4:6" ht="22.5" customHeight="1">
      <c r="D268" s="250"/>
      <c r="E268" s="305"/>
      <c r="F268" s="250"/>
    </row>
    <row r="269" spans="4:6" ht="22.5" customHeight="1">
      <c r="D269" s="250"/>
      <c r="E269" s="305"/>
      <c r="F269" s="250"/>
    </row>
    <row r="270" spans="4:6" ht="22.5" customHeight="1">
      <c r="D270" s="250"/>
      <c r="E270" s="305"/>
      <c r="F270" s="250"/>
    </row>
    <row r="271" spans="4:6" ht="22.5" customHeight="1">
      <c r="D271" s="250"/>
      <c r="E271" s="305"/>
      <c r="F271" s="250"/>
    </row>
    <row r="272" spans="4:6" ht="22.5" customHeight="1">
      <c r="D272" s="250"/>
      <c r="E272" s="305"/>
      <c r="F272" s="250"/>
    </row>
    <row r="273" spans="4:6" ht="22.5" customHeight="1">
      <c r="D273" s="250"/>
      <c r="E273" s="305"/>
      <c r="F273" s="250"/>
    </row>
    <row r="274" spans="4:6" ht="22.5" customHeight="1">
      <c r="D274" s="250"/>
      <c r="E274" s="305"/>
      <c r="F274" s="250"/>
    </row>
    <row r="275" spans="4:6" ht="22.5" customHeight="1">
      <c r="D275" s="250"/>
      <c r="E275" s="305"/>
      <c r="F275" s="250"/>
    </row>
    <row r="276" spans="4:6" ht="22.5" customHeight="1">
      <c r="D276" s="250"/>
      <c r="E276" s="305"/>
      <c r="F276" s="250"/>
    </row>
    <row r="277" spans="4:6" ht="22.5" customHeight="1">
      <c r="D277" s="250"/>
      <c r="E277" s="305"/>
      <c r="F277" s="250"/>
    </row>
    <row r="278" spans="4:6" ht="22.5" customHeight="1">
      <c r="D278" s="250"/>
      <c r="E278" s="305"/>
      <c r="F278" s="250"/>
    </row>
    <row r="279" spans="4:6" ht="22.5" customHeight="1">
      <c r="D279" s="250"/>
      <c r="E279" s="305"/>
      <c r="F279" s="250"/>
    </row>
    <row r="280" spans="4:6" ht="22.5" customHeight="1">
      <c r="D280" s="250"/>
      <c r="E280" s="305"/>
      <c r="F280" s="250"/>
    </row>
    <row r="281" spans="4:6" ht="22.5" customHeight="1">
      <c r="D281" s="250"/>
      <c r="E281" s="305"/>
      <c r="F281" s="250"/>
    </row>
    <row r="282" spans="4:6" ht="22.5" customHeight="1">
      <c r="D282" s="250"/>
      <c r="E282" s="305"/>
      <c r="F282" s="250"/>
    </row>
    <row r="283" spans="4:6" ht="22.5" customHeight="1">
      <c r="D283" s="250"/>
      <c r="E283" s="305"/>
      <c r="F283" s="250"/>
    </row>
    <row r="284" spans="4:6" ht="22.5" customHeight="1">
      <c r="D284" s="250"/>
      <c r="E284" s="305"/>
      <c r="F284" s="250"/>
    </row>
    <row r="285" spans="4:6" ht="22.5" customHeight="1">
      <c r="D285" s="250"/>
      <c r="E285" s="305"/>
      <c r="F285" s="250"/>
    </row>
    <row r="286" spans="4:6" ht="22.5" customHeight="1">
      <c r="D286" s="250"/>
      <c r="E286" s="305"/>
      <c r="F286" s="250"/>
    </row>
    <row r="287" spans="4:6" ht="22.5" customHeight="1">
      <c r="D287" s="250"/>
      <c r="E287" s="305"/>
      <c r="F287" s="250"/>
    </row>
    <row r="288" spans="4:6" ht="22.5" customHeight="1">
      <c r="D288" s="250"/>
      <c r="E288" s="305"/>
      <c r="F288" s="250"/>
    </row>
    <row r="289" spans="4:6" ht="22.5" customHeight="1">
      <c r="D289" s="250"/>
      <c r="E289" s="305"/>
      <c r="F289" s="250"/>
    </row>
    <row r="290" spans="4:6" ht="22.5" customHeight="1">
      <c r="D290" s="250"/>
      <c r="E290" s="305"/>
      <c r="F290" s="250"/>
    </row>
    <row r="291" spans="4:6" ht="22.5" customHeight="1">
      <c r="D291" s="250"/>
      <c r="E291" s="305"/>
      <c r="F291" s="250"/>
    </row>
    <row r="292" spans="4:6" ht="22.5" customHeight="1">
      <c r="D292" s="250"/>
      <c r="E292" s="305"/>
      <c r="F292" s="250"/>
    </row>
    <row r="293" spans="4:6" ht="22.5" customHeight="1">
      <c r="D293" s="250"/>
      <c r="E293" s="305"/>
      <c r="F293" s="250"/>
    </row>
    <row r="294" spans="4:6" ht="22.5" customHeight="1">
      <c r="D294" s="250"/>
      <c r="E294" s="305"/>
      <c r="F294" s="250"/>
    </row>
    <row r="295" spans="4:6" ht="22.5" customHeight="1">
      <c r="D295" s="250"/>
      <c r="E295" s="305"/>
      <c r="F295" s="250"/>
    </row>
    <row r="296" spans="4:6" ht="22.5" customHeight="1">
      <c r="D296" s="250"/>
      <c r="E296" s="305"/>
      <c r="F296" s="250"/>
    </row>
    <row r="297" spans="4:6" ht="22.5" customHeight="1">
      <c r="D297" s="250"/>
      <c r="E297" s="305"/>
      <c r="F297" s="250"/>
    </row>
    <row r="298" spans="4:6" ht="22.5" customHeight="1">
      <c r="D298" s="250"/>
      <c r="E298" s="305"/>
      <c r="F298" s="250"/>
    </row>
    <row r="299" spans="4:6" ht="22.5" customHeight="1">
      <c r="D299" s="250"/>
      <c r="E299" s="305"/>
      <c r="F299" s="250"/>
    </row>
    <row r="300" spans="4:6" ht="22.5" customHeight="1">
      <c r="D300" s="250"/>
      <c r="E300" s="305"/>
      <c r="F300" s="250"/>
    </row>
    <row r="301" spans="4:6" ht="22.5" customHeight="1">
      <c r="D301" s="250"/>
      <c r="E301" s="305"/>
      <c r="F301" s="250"/>
    </row>
    <row r="302" spans="4:6" ht="22.5" customHeight="1">
      <c r="D302" s="250"/>
      <c r="E302" s="305"/>
      <c r="F302" s="250"/>
    </row>
    <row r="303" spans="4:6" ht="22.5" customHeight="1">
      <c r="D303" s="250"/>
      <c r="E303" s="305"/>
      <c r="F303" s="250"/>
    </row>
    <row r="304" spans="4:6" ht="22.5" customHeight="1">
      <c r="D304" s="250"/>
      <c r="E304" s="305"/>
      <c r="F304" s="250"/>
    </row>
    <row r="305" spans="4:6" ht="22.5" customHeight="1">
      <c r="D305" s="250"/>
      <c r="E305" s="305"/>
      <c r="F305" s="250"/>
    </row>
    <row r="306" spans="4:6" ht="22.5" customHeight="1">
      <c r="D306" s="250"/>
      <c r="E306" s="305"/>
      <c r="F306" s="250"/>
    </row>
    <row r="307" spans="4:6" ht="22.5" customHeight="1">
      <c r="D307" s="250"/>
      <c r="E307" s="305"/>
      <c r="F307" s="250"/>
    </row>
    <row r="308" spans="4:6" ht="22.5" customHeight="1">
      <c r="D308" s="250"/>
      <c r="E308" s="305"/>
      <c r="F308" s="250"/>
    </row>
    <row r="309" spans="4:6" ht="22.5" customHeight="1">
      <c r="D309" s="250"/>
      <c r="E309" s="305"/>
      <c r="F309" s="250"/>
    </row>
    <row r="310" spans="4:6" ht="22.5" customHeight="1">
      <c r="D310" s="250"/>
      <c r="E310" s="305"/>
      <c r="F310" s="250"/>
    </row>
    <row r="311" spans="4:6" ht="22.5" customHeight="1">
      <c r="D311" s="250"/>
      <c r="E311" s="305"/>
      <c r="F311" s="250"/>
    </row>
    <row r="312" spans="4:6" ht="22.5" customHeight="1">
      <c r="D312" s="250"/>
      <c r="E312" s="305"/>
      <c r="F312" s="250"/>
    </row>
    <row r="313" spans="4:6" ht="22.5" customHeight="1">
      <c r="D313" s="250"/>
      <c r="E313" s="305"/>
      <c r="F313" s="250"/>
    </row>
    <row r="314" spans="4:6" ht="22.5" customHeight="1">
      <c r="D314" s="250"/>
      <c r="E314" s="305"/>
      <c r="F314" s="250"/>
    </row>
    <row r="315" spans="4:6" ht="22.5" customHeight="1">
      <c r="D315" s="250"/>
      <c r="E315" s="305"/>
      <c r="F315" s="250"/>
    </row>
    <row r="316" spans="4:6" ht="22.5" customHeight="1">
      <c r="D316" s="250"/>
      <c r="E316" s="305"/>
      <c r="F316" s="250"/>
    </row>
    <row r="317" spans="4:6" ht="22.5" customHeight="1">
      <c r="D317" s="250"/>
      <c r="E317" s="305"/>
      <c r="F317" s="250"/>
    </row>
    <row r="318" spans="4:6" ht="22.5" customHeight="1">
      <c r="D318" s="250"/>
      <c r="E318" s="305"/>
      <c r="F318" s="250"/>
    </row>
    <row r="319" spans="4:6" ht="22.5" customHeight="1">
      <c r="D319" s="250"/>
      <c r="E319" s="305"/>
      <c r="F319" s="250"/>
    </row>
    <row r="320" spans="4:6" ht="22.5" customHeight="1">
      <c r="D320" s="250"/>
      <c r="E320" s="305"/>
      <c r="F320" s="250"/>
    </row>
    <row r="321" spans="4:6" ht="22.5" customHeight="1">
      <c r="D321" s="250"/>
      <c r="E321" s="305"/>
      <c r="F321" s="250"/>
    </row>
    <row r="322" spans="4:6" ht="22.5" customHeight="1">
      <c r="D322" s="250"/>
      <c r="E322" s="305"/>
      <c r="F322" s="250"/>
    </row>
    <row r="323" spans="4:6" ht="22.5" customHeight="1">
      <c r="D323" s="250"/>
      <c r="E323" s="305"/>
      <c r="F323" s="250"/>
    </row>
    <row r="324" spans="4:6" ht="22.5" customHeight="1">
      <c r="D324" s="250"/>
      <c r="E324" s="305"/>
      <c r="F324" s="250"/>
    </row>
    <row r="325" spans="4:6" ht="22.5" customHeight="1">
      <c r="D325" s="250"/>
      <c r="E325" s="305"/>
      <c r="F325" s="250"/>
    </row>
    <row r="326" spans="4:6" ht="22.5" customHeight="1">
      <c r="D326" s="250"/>
      <c r="E326" s="305"/>
      <c r="F326" s="250"/>
    </row>
    <row r="327" spans="4:6" ht="22.5" customHeight="1">
      <c r="D327" s="250"/>
      <c r="E327" s="305"/>
      <c r="F327" s="250"/>
    </row>
    <row r="328" spans="4:6" ht="22.5" customHeight="1">
      <c r="D328" s="250"/>
      <c r="E328" s="305"/>
      <c r="F328" s="250"/>
    </row>
    <row r="329" spans="4:6" ht="22.5" customHeight="1">
      <c r="D329" s="250"/>
      <c r="E329" s="305"/>
      <c r="F329" s="250"/>
    </row>
    <row r="330" spans="4:6" ht="22.5" customHeight="1">
      <c r="D330" s="250"/>
      <c r="E330" s="305"/>
      <c r="F330" s="250"/>
    </row>
    <row r="331" spans="4:6" ht="22.5" customHeight="1">
      <c r="D331" s="250"/>
      <c r="E331" s="305"/>
      <c r="F331" s="250"/>
    </row>
    <row r="332" spans="4:6" ht="22.5" customHeight="1">
      <c r="D332" s="250"/>
      <c r="E332" s="305"/>
      <c r="F332" s="250"/>
    </row>
    <row r="333" spans="4:6" ht="22.5" customHeight="1">
      <c r="D333" s="250"/>
      <c r="E333" s="305"/>
      <c r="F333" s="250"/>
    </row>
    <row r="334" spans="4:6" ht="22.5" customHeight="1">
      <c r="D334" s="250"/>
      <c r="E334" s="305"/>
      <c r="F334" s="250"/>
    </row>
    <row r="335" spans="4:6" ht="22.5" customHeight="1">
      <c r="D335" s="250"/>
      <c r="E335" s="305"/>
      <c r="F335" s="250"/>
    </row>
    <row r="336" spans="4:6" ht="22.5" customHeight="1">
      <c r="D336" s="250"/>
      <c r="E336" s="305"/>
      <c r="F336" s="250"/>
    </row>
    <row r="337" spans="4:6" ht="22.5" customHeight="1">
      <c r="D337" s="250"/>
      <c r="E337" s="305"/>
      <c r="F337" s="250"/>
    </row>
    <row r="338" spans="4:6" ht="22.5" customHeight="1">
      <c r="D338" s="250"/>
      <c r="E338" s="305"/>
      <c r="F338" s="250"/>
    </row>
    <row r="339" spans="4:6" ht="22.5" customHeight="1">
      <c r="D339" s="250"/>
      <c r="E339" s="305"/>
      <c r="F339" s="250"/>
    </row>
    <row r="340" spans="4:6" ht="22.5" customHeight="1">
      <c r="D340" s="250"/>
      <c r="E340" s="305"/>
      <c r="F340" s="250"/>
    </row>
    <row r="341" spans="4:6" ht="22.5" customHeight="1">
      <c r="D341" s="250"/>
      <c r="E341" s="305"/>
      <c r="F341" s="250"/>
    </row>
    <row r="342" spans="4:6" ht="22.5" customHeight="1">
      <c r="D342" s="250"/>
      <c r="E342" s="305"/>
      <c r="F342" s="250"/>
    </row>
    <row r="343" spans="4:6" ht="22.5" customHeight="1">
      <c r="D343" s="250"/>
      <c r="E343" s="305"/>
      <c r="F343" s="250"/>
    </row>
    <row r="344" spans="4:6" ht="22.5" customHeight="1">
      <c r="D344" s="250"/>
      <c r="E344" s="305"/>
      <c r="F344" s="250"/>
    </row>
    <row r="345" spans="4:6" ht="22.5" customHeight="1">
      <c r="D345" s="250"/>
      <c r="E345" s="305"/>
      <c r="F345" s="250"/>
    </row>
    <row r="346" spans="4:6" ht="22.5" customHeight="1">
      <c r="D346" s="250"/>
      <c r="E346" s="305"/>
      <c r="F346" s="250"/>
    </row>
    <row r="347" spans="4:6" ht="22.5" customHeight="1">
      <c r="D347" s="250"/>
      <c r="E347" s="305"/>
      <c r="F347" s="250"/>
    </row>
    <row r="348" spans="4:6" ht="22.5" customHeight="1">
      <c r="D348" s="250"/>
      <c r="E348" s="305"/>
      <c r="F348" s="250"/>
    </row>
    <row r="349" spans="4:6" ht="22.5" customHeight="1">
      <c r="D349" s="250"/>
      <c r="E349" s="305"/>
      <c r="F349" s="250"/>
    </row>
    <row r="350" spans="4:6" ht="22.5" customHeight="1">
      <c r="D350" s="250"/>
      <c r="E350" s="305"/>
      <c r="F350" s="250"/>
    </row>
    <row r="351" spans="4:6" ht="22.5" customHeight="1">
      <c r="D351" s="250"/>
      <c r="E351" s="305"/>
      <c r="F351" s="250"/>
    </row>
    <row r="352" spans="4:6" ht="22.5" customHeight="1">
      <c r="D352" s="250"/>
      <c r="E352" s="305"/>
      <c r="F352" s="250"/>
    </row>
    <row r="353" spans="4:6" ht="22.5" customHeight="1">
      <c r="D353" s="250"/>
      <c r="E353" s="305"/>
      <c r="F353" s="250"/>
    </row>
    <row r="354" spans="4:6" ht="22.5" customHeight="1">
      <c r="D354" s="250"/>
      <c r="E354" s="305"/>
      <c r="F354" s="250"/>
    </row>
    <row r="355" spans="4:6" ht="22.5" customHeight="1">
      <c r="D355" s="250"/>
      <c r="E355" s="305"/>
      <c r="F355" s="250"/>
    </row>
    <row r="356" spans="4:6" ht="22.5" customHeight="1">
      <c r="D356" s="250"/>
      <c r="E356" s="305"/>
      <c r="F356" s="250"/>
    </row>
    <row r="357" spans="4:6" ht="22.5" customHeight="1">
      <c r="D357" s="250"/>
      <c r="E357" s="305"/>
      <c r="F357" s="250"/>
    </row>
    <row r="358" spans="4:6" ht="22.5" customHeight="1">
      <c r="D358" s="250"/>
      <c r="E358" s="305"/>
      <c r="F358" s="250"/>
    </row>
    <row r="359" spans="4:6" ht="22.5" customHeight="1">
      <c r="D359" s="250"/>
      <c r="E359" s="305"/>
      <c r="F359" s="250"/>
    </row>
    <row r="360" spans="4:6" ht="22.5" customHeight="1">
      <c r="D360" s="250"/>
      <c r="E360" s="305"/>
      <c r="F360" s="250"/>
    </row>
    <row r="361" spans="4:6" ht="22.5" customHeight="1">
      <c r="D361" s="250"/>
      <c r="E361" s="305"/>
      <c r="F361" s="250"/>
    </row>
    <row r="362" spans="4:6" ht="22.5" customHeight="1">
      <c r="D362" s="250"/>
      <c r="E362" s="305"/>
      <c r="F362" s="250"/>
    </row>
    <row r="363" spans="4:6" ht="22.5" customHeight="1">
      <c r="D363" s="250"/>
      <c r="E363" s="305"/>
      <c r="F363" s="250"/>
    </row>
    <row r="364" spans="4:6" ht="22.5" customHeight="1">
      <c r="D364" s="250"/>
      <c r="E364" s="305"/>
      <c r="F364" s="250"/>
    </row>
    <row r="365" spans="4:6" ht="22.5" customHeight="1">
      <c r="D365" s="250"/>
      <c r="E365" s="305"/>
      <c r="F365" s="250"/>
    </row>
    <row r="366" spans="4:6" ht="22.5" customHeight="1">
      <c r="D366" s="250"/>
      <c r="E366" s="305"/>
      <c r="F366" s="250"/>
    </row>
    <row r="367" spans="4:6" ht="22.5" customHeight="1">
      <c r="D367" s="250"/>
      <c r="E367" s="305"/>
      <c r="F367" s="250"/>
    </row>
    <row r="368" spans="4:6" ht="22.5" customHeight="1">
      <c r="D368" s="250"/>
      <c r="E368" s="305"/>
      <c r="F368" s="250"/>
    </row>
    <row r="369" spans="4:6" ht="22.5" customHeight="1">
      <c r="D369" s="250"/>
      <c r="E369" s="305"/>
      <c r="F369" s="250"/>
    </row>
    <row r="370" spans="4:6" ht="22.5" customHeight="1">
      <c r="D370" s="250"/>
      <c r="E370" s="305"/>
      <c r="F370" s="250"/>
    </row>
    <row r="371" spans="4:6" ht="22.5" customHeight="1">
      <c r="D371" s="250"/>
      <c r="E371" s="305"/>
      <c r="F371" s="250"/>
    </row>
    <row r="372" spans="4:6" ht="22.5" customHeight="1">
      <c r="D372" s="250"/>
      <c r="E372" s="305"/>
      <c r="F372" s="250"/>
    </row>
    <row r="373" spans="4:6" ht="22.5" customHeight="1">
      <c r="D373" s="250"/>
      <c r="E373" s="305"/>
      <c r="F373" s="250"/>
    </row>
    <row r="374" spans="4:6" ht="22.5" customHeight="1">
      <c r="D374" s="250"/>
      <c r="E374" s="305"/>
      <c r="F374" s="250"/>
    </row>
    <row r="375" spans="4:6" ht="22.5" customHeight="1">
      <c r="D375" s="250"/>
      <c r="E375" s="305"/>
      <c r="F375" s="250"/>
    </row>
    <row r="376" spans="4:6" ht="22.5" customHeight="1">
      <c r="D376" s="250"/>
      <c r="E376" s="305"/>
      <c r="F376" s="250"/>
    </row>
    <row r="377" spans="4:6" ht="22.5" customHeight="1">
      <c r="D377" s="250"/>
      <c r="E377" s="305"/>
      <c r="F377" s="250"/>
    </row>
    <row r="378" spans="4:6" ht="22.5" customHeight="1">
      <c r="D378" s="250"/>
      <c r="E378" s="305"/>
      <c r="F378" s="250"/>
    </row>
    <row r="379" spans="4:6" ht="22.5" customHeight="1">
      <c r="D379" s="250"/>
      <c r="E379" s="305"/>
      <c r="F379" s="250"/>
    </row>
    <row r="380" spans="4:6" ht="22.5" customHeight="1">
      <c r="D380" s="250"/>
      <c r="E380" s="305"/>
      <c r="F380" s="250"/>
    </row>
    <row r="381" spans="4:6" ht="22.5" customHeight="1">
      <c r="D381" s="250"/>
      <c r="E381" s="305"/>
      <c r="F381" s="250"/>
    </row>
    <row r="382" spans="4:6" ht="22.5" customHeight="1">
      <c r="D382" s="250"/>
      <c r="E382" s="305"/>
      <c r="F382" s="250"/>
    </row>
    <row r="383" spans="4:6" ht="22.5" customHeight="1">
      <c r="D383" s="250"/>
      <c r="E383" s="305"/>
      <c r="F383" s="250"/>
    </row>
    <row r="384" spans="4:6" ht="22.5" customHeight="1">
      <c r="D384" s="250"/>
      <c r="E384" s="305"/>
      <c r="F384" s="250"/>
    </row>
    <row r="385" spans="4:6" ht="22.5" customHeight="1">
      <c r="D385" s="250"/>
      <c r="E385" s="305"/>
      <c r="F385" s="250"/>
    </row>
    <row r="386" spans="4:6" ht="22.5" customHeight="1">
      <c r="D386" s="250"/>
      <c r="E386" s="305"/>
      <c r="F386" s="250"/>
    </row>
    <row r="387" spans="4:6" ht="22.5" customHeight="1">
      <c r="D387" s="250"/>
      <c r="E387" s="305"/>
      <c r="F387" s="250"/>
    </row>
    <row r="388" spans="4:6" ht="22.5" customHeight="1">
      <c r="D388" s="250"/>
      <c r="E388" s="305"/>
      <c r="F388" s="250"/>
    </row>
    <row r="389" spans="4:6" ht="22.5" customHeight="1">
      <c r="D389" s="250"/>
      <c r="E389" s="305"/>
      <c r="F389" s="250"/>
    </row>
    <row r="390" spans="4:6" ht="22.5" customHeight="1">
      <c r="D390" s="250"/>
      <c r="E390" s="305"/>
      <c r="F390" s="250"/>
    </row>
    <row r="391" spans="4:6" ht="22.5" customHeight="1">
      <c r="D391" s="250"/>
      <c r="E391" s="305"/>
      <c r="F391" s="250"/>
    </row>
    <row r="392" spans="4:6" ht="22.5" customHeight="1">
      <c r="D392" s="250"/>
      <c r="E392" s="305"/>
      <c r="F392" s="250"/>
    </row>
    <row r="393" spans="4:6" ht="22.5" customHeight="1">
      <c r="D393" s="250"/>
      <c r="E393" s="305"/>
      <c r="F393" s="250"/>
    </row>
    <row r="394" spans="4:6" ht="22.5" customHeight="1">
      <c r="D394" s="250"/>
      <c r="E394" s="305"/>
      <c r="F394" s="250"/>
    </row>
    <row r="395" spans="4:6" ht="22.5" customHeight="1">
      <c r="D395" s="250"/>
      <c r="E395" s="305"/>
      <c r="F395" s="250"/>
    </row>
    <row r="396" spans="4:6" ht="22.5" customHeight="1">
      <c r="D396" s="250"/>
      <c r="E396" s="305"/>
      <c r="F396" s="250"/>
    </row>
    <row r="397" spans="4:6" ht="22.5" customHeight="1">
      <c r="D397" s="250"/>
      <c r="E397" s="305"/>
      <c r="F397" s="250"/>
    </row>
    <row r="398" spans="4:6" ht="22.5" customHeight="1">
      <c r="D398" s="250"/>
      <c r="E398" s="305"/>
      <c r="F398" s="250"/>
    </row>
    <row r="399" spans="4:6" ht="22.5" customHeight="1">
      <c r="D399" s="250"/>
      <c r="E399" s="305"/>
      <c r="F399" s="250"/>
    </row>
    <row r="400" spans="4:6" ht="22.5" customHeight="1">
      <c r="D400" s="250"/>
      <c r="E400" s="305"/>
      <c r="F400" s="250"/>
    </row>
    <row r="401" spans="4:6" ht="22.5" customHeight="1">
      <c r="D401" s="250"/>
      <c r="E401" s="305"/>
      <c r="F401" s="250"/>
    </row>
    <row r="402" spans="4:6" ht="22.5" customHeight="1">
      <c r="D402" s="250"/>
      <c r="E402" s="305"/>
      <c r="F402" s="250"/>
    </row>
    <row r="403" spans="4:6" ht="22.5" customHeight="1">
      <c r="D403" s="250"/>
      <c r="E403" s="305"/>
      <c r="F403" s="250"/>
    </row>
    <row r="404" spans="4:6" ht="22.5" customHeight="1">
      <c r="D404" s="250"/>
      <c r="E404" s="305"/>
      <c r="F404" s="250"/>
    </row>
    <row r="405" spans="4:6" ht="22.5" customHeight="1">
      <c r="D405" s="250"/>
      <c r="E405" s="305"/>
      <c r="F405" s="250"/>
    </row>
    <row r="406" spans="4:6" ht="22.5" customHeight="1">
      <c r="D406" s="250"/>
      <c r="E406" s="305"/>
      <c r="F406" s="250"/>
    </row>
    <row r="407" spans="4:6" ht="22.5" customHeight="1">
      <c r="D407" s="250"/>
      <c r="E407" s="305"/>
      <c r="F407" s="250"/>
    </row>
    <row r="408" spans="4:6" ht="22.5" customHeight="1">
      <c r="D408" s="250"/>
      <c r="E408" s="305"/>
      <c r="F408" s="250"/>
    </row>
    <row r="409" spans="4:6" ht="22.5" customHeight="1">
      <c r="D409" s="250"/>
      <c r="E409" s="305"/>
      <c r="F409" s="250"/>
    </row>
    <row r="410" spans="4:6" ht="22.5" customHeight="1">
      <c r="D410" s="250"/>
      <c r="E410" s="305"/>
      <c r="F410" s="250"/>
    </row>
    <row r="411" spans="4:6" ht="22.5" customHeight="1">
      <c r="D411" s="250"/>
      <c r="E411" s="305"/>
      <c r="F411" s="250"/>
    </row>
    <row r="412" spans="4:6" ht="22.5" customHeight="1">
      <c r="D412" s="250"/>
      <c r="E412" s="305"/>
      <c r="F412" s="250"/>
    </row>
    <row r="413" spans="4:6" ht="22.5" customHeight="1">
      <c r="D413" s="250"/>
      <c r="E413" s="305"/>
      <c r="F413" s="250"/>
    </row>
    <row r="414" spans="4:6" ht="22.5" customHeight="1">
      <c r="D414" s="250"/>
      <c r="E414" s="305"/>
      <c r="F414" s="250"/>
    </row>
    <row r="415" spans="4:6" ht="22.5" customHeight="1">
      <c r="D415" s="250"/>
      <c r="E415" s="305"/>
      <c r="F415" s="250"/>
    </row>
    <row r="416" spans="4:6" ht="22.5" customHeight="1">
      <c r="D416" s="250"/>
      <c r="E416" s="305"/>
      <c r="F416" s="250"/>
    </row>
    <row r="417" spans="4:6" ht="22.5" customHeight="1">
      <c r="D417" s="250"/>
      <c r="E417" s="305"/>
      <c r="F417" s="250"/>
    </row>
    <row r="418" spans="4:6" ht="22.5" customHeight="1">
      <c r="D418" s="250"/>
      <c r="E418" s="305"/>
      <c r="F418" s="250"/>
    </row>
    <row r="419" spans="4:6" ht="22.5" customHeight="1">
      <c r="D419" s="250"/>
      <c r="E419" s="305"/>
      <c r="F419" s="250"/>
    </row>
    <row r="420" spans="4:6" ht="22.5" customHeight="1">
      <c r="D420" s="250"/>
      <c r="E420" s="305"/>
      <c r="F420" s="250"/>
    </row>
    <row r="421" spans="4:6" ht="22.5" customHeight="1">
      <c r="D421" s="250"/>
      <c r="E421" s="305"/>
      <c r="F421" s="250"/>
    </row>
    <row r="422" spans="4:6" ht="22.5" customHeight="1">
      <c r="D422" s="250"/>
      <c r="E422" s="305"/>
      <c r="F422" s="250"/>
    </row>
    <row r="423" spans="4:6" ht="22.5" customHeight="1">
      <c r="D423" s="250"/>
      <c r="E423" s="305"/>
      <c r="F423" s="250"/>
    </row>
    <row r="424" spans="4:6" ht="22.5" customHeight="1">
      <c r="D424" s="250"/>
      <c r="E424" s="305"/>
      <c r="F424" s="250"/>
    </row>
    <row r="425" spans="4:6" ht="22.5" customHeight="1">
      <c r="D425" s="250"/>
      <c r="E425" s="305"/>
      <c r="F425" s="250"/>
    </row>
    <row r="426" spans="4:6" ht="22.5" customHeight="1">
      <c r="D426" s="250"/>
      <c r="E426" s="305"/>
      <c r="F426" s="250"/>
    </row>
    <row r="427" spans="4:6" ht="22.5" customHeight="1">
      <c r="D427" s="250"/>
      <c r="E427" s="305"/>
      <c r="F427" s="250"/>
    </row>
    <row r="428" spans="4:6" ht="22.5" customHeight="1">
      <c r="D428" s="250"/>
      <c r="E428" s="305"/>
      <c r="F428" s="250"/>
    </row>
    <row r="429" spans="4:6" ht="22.5" customHeight="1">
      <c r="D429" s="250"/>
      <c r="E429" s="305"/>
      <c r="F429" s="250"/>
    </row>
    <row r="430" spans="4:6" ht="22.5" customHeight="1">
      <c r="D430" s="250"/>
      <c r="E430" s="305"/>
      <c r="F430" s="250"/>
    </row>
    <row r="431" spans="4:6" ht="22.5" customHeight="1">
      <c r="D431" s="250"/>
      <c r="E431" s="305"/>
      <c r="F431" s="250"/>
    </row>
    <row r="432" spans="4:6" ht="22.5" customHeight="1">
      <c r="D432" s="250"/>
      <c r="E432" s="305"/>
      <c r="F432" s="250"/>
    </row>
    <row r="433" spans="4:6" ht="22.5" customHeight="1">
      <c r="D433" s="250"/>
      <c r="E433" s="305"/>
      <c r="F433" s="250"/>
    </row>
    <row r="434" spans="4:6" ht="22.5" customHeight="1">
      <c r="D434" s="250"/>
      <c r="E434" s="305"/>
      <c r="F434" s="250"/>
    </row>
    <row r="435" spans="4:6" ht="22.5" customHeight="1">
      <c r="D435" s="250"/>
      <c r="E435" s="305"/>
      <c r="F435" s="250"/>
    </row>
    <row r="436" spans="4:6" ht="22.5" customHeight="1">
      <c r="D436" s="250"/>
      <c r="E436" s="305"/>
      <c r="F436" s="250"/>
    </row>
    <row r="437" spans="4:6" ht="22.5" customHeight="1">
      <c r="D437" s="250"/>
      <c r="E437" s="305"/>
      <c r="F437" s="250"/>
    </row>
    <row r="438" spans="4:6" ht="22.5" customHeight="1">
      <c r="D438" s="250"/>
      <c r="E438" s="305"/>
      <c r="F438" s="250"/>
    </row>
    <row r="439" spans="4:6" ht="22.5" customHeight="1">
      <c r="D439" s="250"/>
      <c r="E439" s="305"/>
      <c r="F439" s="250"/>
    </row>
    <row r="440" spans="4:6" ht="22.5" customHeight="1">
      <c r="D440" s="250"/>
      <c r="E440" s="305"/>
      <c r="F440" s="250"/>
    </row>
    <row r="441" spans="4:6" ht="22.5" customHeight="1">
      <c r="D441" s="250"/>
      <c r="E441" s="305"/>
      <c r="F441" s="250"/>
    </row>
    <row r="442" spans="4:6" ht="22.5" customHeight="1">
      <c r="D442" s="250"/>
      <c r="E442" s="305"/>
      <c r="F442" s="250"/>
    </row>
    <row r="443" spans="4:6" ht="22.5" customHeight="1">
      <c r="D443" s="250"/>
      <c r="E443" s="305"/>
      <c r="F443" s="250"/>
    </row>
    <row r="444" spans="4:6" ht="22.5" customHeight="1">
      <c r="D444" s="250"/>
      <c r="E444" s="305"/>
      <c r="F444" s="250"/>
    </row>
    <row r="445" spans="4:6" ht="22.5" customHeight="1">
      <c r="D445" s="250"/>
      <c r="E445" s="305"/>
      <c r="F445" s="250"/>
    </row>
    <row r="446" spans="4:6" ht="22.5" customHeight="1">
      <c r="D446" s="250"/>
      <c r="E446" s="305"/>
      <c r="F446" s="250"/>
    </row>
    <row r="447" spans="4:6" ht="22.5" customHeight="1">
      <c r="D447" s="250"/>
      <c r="E447" s="305"/>
      <c r="F447" s="250"/>
    </row>
    <row r="448" spans="4:6" ht="22.5" customHeight="1">
      <c r="D448" s="250"/>
      <c r="E448" s="305"/>
      <c r="F448" s="250"/>
    </row>
    <row r="449" spans="4:6" ht="22.5" customHeight="1">
      <c r="D449" s="250"/>
      <c r="E449" s="305"/>
      <c r="F449" s="250"/>
    </row>
    <row r="450" spans="4:6" ht="22.5" customHeight="1">
      <c r="D450" s="250"/>
      <c r="E450" s="305"/>
      <c r="F450" s="250"/>
    </row>
    <row r="451" spans="4:6" ht="22.5" customHeight="1">
      <c r="D451" s="250"/>
      <c r="E451" s="305"/>
      <c r="F451" s="250"/>
    </row>
    <row r="452" spans="4:6" ht="22.5" customHeight="1">
      <c r="D452" s="250"/>
      <c r="E452" s="305"/>
      <c r="F452" s="250"/>
    </row>
    <row r="453" spans="4:6" ht="22.5" customHeight="1">
      <c r="D453" s="250"/>
      <c r="E453" s="305"/>
      <c r="F453" s="250"/>
    </row>
    <row r="454" spans="4:6" ht="22.5" customHeight="1">
      <c r="D454" s="250"/>
      <c r="E454" s="305"/>
      <c r="F454" s="250"/>
    </row>
    <row r="455" spans="4:6" ht="22.5" customHeight="1">
      <c r="D455" s="250"/>
      <c r="E455" s="305"/>
      <c r="F455" s="250"/>
    </row>
    <row r="456" spans="4:6" ht="22.5" customHeight="1">
      <c r="D456" s="250"/>
      <c r="E456" s="305"/>
      <c r="F456" s="250"/>
    </row>
    <row r="457" spans="4:6" ht="22.5" customHeight="1">
      <c r="D457" s="250"/>
      <c r="E457" s="305"/>
      <c r="F457" s="250"/>
    </row>
    <row r="458" spans="4:6" ht="22.5" customHeight="1">
      <c r="D458" s="250"/>
      <c r="E458" s="305"/>
      <c r="F458" s="250"/>
    </row>
    <row r="459" spans="4:6" ht="22.5" customHeight="1">
      <c r="D459" s="250"/>
      <c r="E459" s="305"/>
      <c r="F459" s="250"/>
    </row>
    <row r="460" spans="4:6" ht="22.5" customHeight="1">
      <c r="D460" s="250"/>
      <c r="E460" s="305"/>
      <c r="F460" s="250"/>
    </row>
    <row r="461" spans="4:6" ht="22.5" customHeight="1">
      <c r="D461" s="250"/>
      <c r="E461" s="305"/>
      <c r="F461" s="250"/>
    </row>
    <row r="462" spans="4:6" ht="22.5" customHeight="1">
      <c r="D462" s="250"/>
      <c r="E462" s="305"/>
      <c r="F462" s="250"/>
    </row>
    <row r="463" spans="4:6" ht="22.5" customHeight="1">
      <c r="D463" s="250"/>
      <c r="E463" s="305"/>
      <c r="F463" s="250"/>
    </row>
    <row r="464" spans="4:6" ht="22.5" customHeight="1">
      <c r="D464" s="250"/>
      <c r="E464" s="305"/>
      <c r="F464" s="250"/>
    </row>
    <row r="465" spans="4:6" ht="22.5" customHeight="1">
      <c r="D465" s="250"/>
      <c r="E465" s="305"/>
      <c r="F465" s="250"/>
    </row>
    <row r="466" spans="4:6" ht="22.5" customHeight="1">
      <c r="D466" s="250"/>
      <c r="E466" s="305"/>
      <c r="F466" s="250"/>
    </row>
    <row r="467" spans="4:6" ht="22.5" customHeight="1">
      <c r="D467" s="250"/>
      <c r="E467" s="305"/>
      <c r="F467" s="250"/>
    </row>
    <row r="468" spans="4:6" ht="22.5" customHeight="1">
      <c r="D468" s="250"/>
      <c r="E468" s="305"/>
      <c r="F468" s="250"/>
    </row>
    <row r="469" spans="4:6" ht="22.5" customHeight="1">
      <c r="D469" s="250"/>
      <c r="E469" s="305"/>
      <c r="F469" s="250"/>
    </row>
    <row r="470" spans="4:6" ht="22.5" customHeight="1">
      <c r="D470" s="250"/>
      <c r="E470" s="305"/>
      <c r="F470" s="250"/>
    </row>
    <row r="471" spans="4:6" ht="22.5" customHeight="1">
      <c r="D471" s="250"/>
      <c r="E471" s="305"/>
      <c r="F471" s="250"/>
    </row>
    <row r="472" spans="4:6" ht="22.5" customHeight="1">
      <c r="D472" s="250"/>
      <c r="E472" s="305"/>
      <c r="F472" s="250"/>
    </row>
    <row r="473" spans="4:6" ht="22.5" customHeight="1">
      <c r="D473" s="250"/>
      <c r="E473" s="305"/>
      <c r="F473" s="250"/>
    </row>
    <row r="474" spans="4:6" ht="22.5" customHeight="1">
      <c r="D474" s="250"/>
      <c r="E474" s="305"/>
      <c r="F474" s="250"/>
    </row>
    <row r="475" spans="4:6" ht="22.5" customHeight="1">
      <c r="D475" s="250"/>
      <c r="E475" s="305"/>
      <c r="F475" s="250"/>
    </row>
    <row r="476" spans="4:6" ht="22.5" customHeight="1">
      <c r="D476" s="250"/>
      <c r="E476" s="305"/>
      <c r="F476" s="250"/>
    </row>
    <row r="477" spans="4:6" ht="22.5" customHeight="1">
      <c r="D477" s="250"/>
      <c r="E477" s="305"/>
      <c r="F477" s="250"/>
    </row>
    <row r="478" spans="4:6" ht="22.5" customHeight="1">
      <c r="D478" s="250"/>
      <c r="E478" s="305"/>
      <c r="F478" s="250"/>
    </row>
    <row r="479" spans="4:6" ht="22.5" customHeight="1">
      <c r="D479" s="250"/>
      <c r="E479" s="305"/>
      <c r="F479" s="250"/>
    </row>
    <row r="480" spans="4:6" ht="22.5" customHeight="1">
      <c r="D480" s="250"/>
      <c r="E480" s="305"/>
      <c r="F480" s="250"/>
    </row>
    <row r="481" spans="4:6" ht="22.5" customHeight="1">
      <c r="D481" s="250"/>
      <c r="E481" s="305"/>
      <c r="F481" s="250"/>
    </row>
    <row r="482" spans="4:6" ht="22.5" customHeight="1">
      <c r="D482" s="250"/>
      <c r="E482" s="305"/>
      <c r="F482" s="250"/>
    </row>
    <row r="483" spans="4:6" ht="22.5" customHeight="1">
      <c r="D483" s="250"/>
      <c r="E483" s="305"/>
      <c r="F483" s="250"/>
    </row>
    <row r="484" spans="4:6" ht="22.5" customHeight="1">
      <c r="D484" s="250"/>
      <c r="E484" s="305"/>
      <c r="F484" s="250"/>
    </row>
    <row r="485" spans="4:6" ht="22.5" customHeight="1">
      <c r="D485" s="250"/>
      <c r="E485" s="305"/>
      <c r="F485" s="250"/>
    </row>
    <row r="486" spans="4:6" ht="22.5" customHeight="1">
      <c r="D486" s="250"/>
      <c r="E486" s="305"/>
      <c r="F486" s="250"/>
    </row>
    <row r="487" spans="4:6" ht="22.5" customHeight="1">
      <c r="D487" s="250"/>
      <c r="E487" s="305"/>
      <c r="F487" s="250"/>
    </row>
    <row r="488" spans="4:6" ht="22.5" customHeight="1">
      <c r="D488" s="250"/>
      <c r="E488" s="305"/>
      <c r="F488" s="250"/>
    </row>
    <row r="489" spans="4:6" ht="22.5" customHeight="1">
      <c r="D489" s="250"/>
      <c r="E489" s="305"/>
      <c r="F489" s="250"/>
    </row>
    <row r="490" spans="4:6" ht="22.5" customHeight="1">
      <c r="D490" s="250"/>
      <c r="E490" s="305"/>
      <c r="F490" s="250"/>
    </row>
    <row r="491" spans="4:6" ht="22.5" customHeight="1">
      <c r="D491" s="250"/>
      <c r="E491" s="305"/>
      <c r="F491" s="250"/>
    </row>
    <row r="492" spans="4:6" ht="22.5" customHeight="1">
      <c r="D492" s="250"/>
      <c r="E492" s="305"/>
      <c r="F492" s="250"/>
    </row>
    <row r="493" spans="4:6" ht="22.5" customHeight="1">
      <c r="D493" s="250"/>
      <c r="E493" s="305"/>
      <c r="F493" s="250"/>
    </row>
    <row r="494" spans="4:6" ht="22.5" customHeight="1">
      <c r="D494" s="250"/>
      <c r="E494" s="305"/>
      <c r="F494" s="250"/>
    </row>
    <row r="495" spans="4:6" ht="22.5" customHeight="1">
      <c r="D495" s="250"/>
      <c r="E495" s="305"/>
      <c r="F495" s="250"/>
    </row>
    <row r="496" spans="4:6" ht="22.5" customHeight="1">
      <c r="D496" s="250"/>
      <c r="E496" s="305"/>
      <c r="F496" s="250"/>
    </row>
    <row r="497" spans="4:6" ht="22.5" customHeight="1">
      <c r="D497" s="250"/>
      <c r="E497" s="305"/>
      <c r="F497" s="250"/>
    </row>
    <row r="498" spans="4:6" ht="22.5" customHeight="1">
      <c r="D498" s="250"/>
      <c r="E498" s="305"/>
      <c r="F498" s="250"/>
    </row>
    <row r="499" spans="4:6" ht="22.5" customHeight="1">
      <c r="D499" s="250"/>
      <c r="E499" s="305"/>
      <c r="F499" s="250"/>
    </row>
    <row r="500" spans="4:6" ht="22.5" customHeight="1">
      <c r="D500" s="250"/>
      <c r="E500" s="305"/>
      <c r="F500" s="250"/>
    </row>
    <row r="501" spans="4:6" ht="22.5" customHeight="1">
      <c r="D501" s="250"/>
      <c r="E501" s="305"/>
      <c r="F501" s="250"/>
    </row>
    <row r="502" spans="4:6" ht="22.5" customHeight="1">
      <c r="D502" s="250"/>
      <c r="E502" s="305"/>
      <c r="F502" s="250"/>
    </row>
    <row r="503" spans="4:6" ht="22.5" customHeight="1">
      <c r="D503" s="250"/>
      <c r="E503" s="305"/>
      <c r="F503" s="250"/>
    </row>
    <row r="504" spans="4:6" ht="22.5" customHeight="1">
      <c r="D504" s="250"/>
      <c r="E504" s="305"/>
      <c r="F504" s="250"/>
    </row>
    <row r="505" spans="4:6" ht="22.5" customHeight="1">
      <c r="D505" s="250"/>
      <c r="E505" s="305"/>
      <c r="F505" s="250"/>
    </row>
    <row r="506" spans="4:6" ht="22.5" customHeight="1">
      <c r="D506" s="250"/>
      <c r="E506" s="305"/>
      <c r="F506" s="250"/>
    </row>
    <row r="507" spans="4:6" ht="22.5" customHeight="1">
      <c r="D507" s="250"/>
      <c r="E507" s="305"/>
      <c r="F507" s="250"/>
    </row>
    <row r="508" spans="4:6" ht="22.5" customHeight="1">
      <c r="D508" s="250"/>
      <c r="E508" s="305"/>
      <c r="F508" s="250"/>
    </row>
    <row r="509" spans="4:6" ht="22.5" customHeight="1">
      <c r="D509" s="250"/>
      <c r="E509" s="305"/>
      <c r="F509" s="250"/>
    </row>
    <row r="510" spans="4:6" ht="22.5" customHeight="1">
      <c r="D510" s="250"/>
      <c r="E510" s="305"/>
      <c r="F510" s="250"/>
    </row>
    <row r="511" spans="4:6" ht="22.5" customHeight="1">
      <c r="D511" s="250"/>
      <c r="E511" s="305"/>
      <c r="F511" s="250"/>
    </row>
    <row r="512" spans="4:6" ht="22.5" customHeight="1">
      <c r="D512" s="250"/>
      <c r="E512" s="305"/>
      <c r="F512" s="250"/>
    </row>
    <row r="513" spans="4:6" ht="22.5" customHeight="1">
      <c r="D513" s="250"/>
      <c r="E513" s="305"/>
      <c r="F513" s="250"/>
    </row>
    <row r="514" spans="4:6" ht="22.5" customHeight="1">
      <c r="D514" s="250"/>
      <c r="E514" s="305"/>
      <c r="F514" s="250"/>
    </row>
    <row r="515" spans="4:6" ht="22.5" customHeight="1">
      <c r="D515" s="250"/>
      <c r="E515" s="305"/>
      <c r="F515" s="250"/>
    </row>
    <row r="516" spans="4:6" ht="22.5" customHeight="1">
      <c r="D516" s="250"/>
      <c r="E516" s="305"/>
      <c r="F516" s="250"/>
    </row>
    <row r="517" spans="4:6" ht="22.5" customHeight="1">
      <c r="D517" s="250"/>
      <c r="E517" s="305"/>
      <c r="F517" s="250"/>
    </row>
    <row r="518" spans="4:6" ht="22.5" customHeight="1">
      <c r="D518" s="250"/>
      <c r="E518" s="305"/>
      <c r="F518" s="250"/>
    </row>
    <row r="519" spans="4:6" ht="22.5" customHeight="1">
      <c r="D519" s="250"/>
      <c r="E519" s="305"/>
      <c r="F519" s="250"/>
    </row>
    <row r="520" spans="4:6" ht="22.5" customHeight="1">
      <c r="D520" s="250"/>
      <c r="E520" s="305"/>
      <c r="F520" s="250"/>
    </row>
    <row r="521" spans="4:6" ht="22.5" customHeight="1">
      <c r="D521" s="250"/>
      <c r="E521" s="305"/>
      <c r="F521" s="250"/>
    </row>
    <row r="522" spans="4:6" ht="22.5" customHeight="1">
      <c r="D522" s="250"/>
      <c r="E522" s="305"/>
      <c r="F522" s="250"/>
    </row>
    <row r="523" spans="4:6" ht="22.5" customHeight="1">
      <c r="D523" s="250"/>
      <c r="E523" s="305"/>
      <c r="F523" s="250"/>
    </row>
    <row r="524" spans="4:6" ht="22.5" customHeight="1">
      <c r="D524" s="250"/>
      <c r="E524" s="305"/>
      <c r="F524" s="250"/>
    </row>
    <row r="525" spans="4:6" ht="22.5" customHeight="1">
      <c r="D525" s="250"/>
      <c r="E525" s="305"/>
      <c r="F525" s="250"/>
    </row>
    <row r="526" spans="4:6" ht="22.5" customHeight="1">
      <c r="D526" s="250"/>
      <c r="E526" s="305"/>
      <c r="F526" s="250"/>
    </row>
    <row r="527" spans="4:6" ht="22.5" customHeight="1">
      <c r="D527" s="250"/>
      <c r="E527" s="305"/>
      <c r="F527" s="250"/>
    </row>
    <row r="528" spans="4:6" ht="22.5" customHeight="1">
      <c r="D528" s="250"/>
      <c r="E528" s="305"/>
      <c r="F528" s="250"/>
    </row>
    <row r="529" spans="4:6" ht="22.5" customHeight="1">
      <c r="D529" s="250"/>
      <c r="E529" s="305"/>
      <c r="F529" s="250"/>
    </row>
    <row r="530" spans="4:6" ht="22.5" customHeight="1">
      <c r="D530" s="250"/>
      <c r="E530" s="305"/>
      <c r="F530" s="250"/>
    </row>
    <row r="531" spans="4:6" ht="22.5" customHeight="1">
      <c r="D531" s="250"/>
      <c r="E531" s="305"/>
      <c r="F531" s="250"/>
    </row>
    <row r="532" spans="4:6" ht="22.5" customHeight="1">
      <c r="D532" s="250"/>
      <c r="E532" s="305"/>
      <c r="F532" s="250"/>
    </row>
    <row r="533" spans="4:6" ht="22.5" customHeight="1">
      <c r="D533" s="250"/>
      <c r="E533" s="305"/>
      <c r="F533" s="250"/>
    </row>
    <row r="534" spans="4:6" ht="22.5" customHeight="1">
      <c r="D534" s="250"/>
      <c r="E534" s="305"/>
      <c r="F534" s="250"/>
    </row>
    <row r="535" spans="4:6" ht="22.5" customHeight="1">
      <c r="D535" s="250"/>
      <c r="E535" s="305"/>
      <c r="F535" s="250"/>
    </row>
    <row r="536" spans="4:6" ht="22.5" customHeight="1">
      <c r="D536" s="250"/>
      <c r="E536" s="305"/>
      <c r="F536" s="250"/>
    </row>
    <row r="537" spans="4:6" ht="22.5" customHeight="1">
      <c r="D537" s="250"/>
      <c r="E537" s="305"/>
      <c r="F537" s="250"/>
    </row>
    <row r="538" spans="4:6" ht="22.5" customHeight="1">
      <c r="D538" s="250"/>
      <c r="E538" s="305"/>
      <c r="F538" s="250"/>
    </row>
    <row r="539" spans="4:6" ht="22.5" customHeight="1">
      <c r="D539" s="250"/>
      <c r="E539" s="305"/>
      <c r="F539" s="250"/>
    </row>
    <row r="540" spans="4:6" ht="22.5" customHeight="1">
      <c r="D540" s="250"/>
      <c r="E540" s="305"/>
      <c r="F540" s="250"/>
    </row>
    <row r="541" spans="4:6" ht="22.5" customHeight="1">
      <c r="D541" s="250"/>
      <c r="E541" s="305"/>
      <c r="F541" s="250"/>
    </row>
    <row r="542" spans="4:6" ht="22.5" customHeight="1">
      <c r="D542" s="250"/>
      <c r="E542" s="305"/>
      <c r="F542" s="250"/>
    </row>
    <row r="543" spans="4:6" ht="22.5" customHeight="1">
      <c r="D543" s="250"/>
      <c r="E543" s="305"/>
      <c r="F543" s="250"/>
    </row>
    <row r="544" spans="4:6" ht="22.5" customHeight="1">
      <c r="D544" s="250"/>
      <c r="E544" s="305"/>
      <c r="F544" s="250"/>
    </row>
    <row r="545" spans="4:6" ht="22.5" customHeight="1">
      <c r="D545" s="250"/>
      <c r="E545" s="305"/>
      <c r="F545" s="250"/>
    </row>
    <row r="546" spans="4:6" ht="22.5" customHeight="1">
      <c r="D546" s="250"/>
      <c r="E546" s="305"/>
      <c r="F546" s="250"/>
    </row>
    <row r="547" spans="4:6" ht="22.5" customHeight="1">
      <c r="D547" s="250"/>
      <c r="E547" s="305"/>
      <c r="F547" s="250"/>
    </row>
    <row r="548" spans="4:6" ht="22.5" customHeight="1">
      <c r="D548" s="250"/>
      <c r="E548" s="305"/>
      <c r="F548" s="250"/>
    </row>
    <row r="549" spans="4:6" ht="22.5" customHeight="1">
      <c r="D549" s="250"/>
      <c r="E549" s="305"/>
      <c r="F549" s="250"/>
    </row>
    <row r="550" spans="4:6" ht="22.5" customHeight="1">
      <c r="D550" s="250"/>
      <c r="E550" s="305"/>
      <c r="F550" s="250"/>
    </row>
    <row r="551" spans="4:6" ht="22.5" customHeight="1">
      <c r="D551" s="250"/>
      <c r="E551" s="305"/>
      <c r="F551" s="250"/>
    </row>
    <row r="552" spans="4:6" ht="22.5" customHeight="1">
      <c r="D552" s="250"/>
      <c r="E552" s="305"/>
      <c r="F552" s="250"/>
    </row>
    <row r="553" spans="4:6" ht="22.5" customHeight="1">
      <c r="D553" s="250"/>
      <c r="E553" s="305"/>
      <c r="F553" s="250"/>
    </row>
    <row r="554" spans="4:6" ht="22.5" customHeight="1">
      <c r="D554" s="250"/>
      <c r="E554" s="305"/>
      <c r="F554" s="250"/>
    </row>
    <row r="555" spans="4:6" ht="22.5" customHeight="1">
      <c r="D555" s="250"/>
      <c r="E555" s="305"/>
      <c r="F555" s="250"/>
    </row>
    <row r="556" spans="4:6" ht="22.5" customHeight="1">
      <c r="D556" s="250"/>
      <c r="E556" s="305"/>
      <c r="F556" s="250"/>
    </row>
    <row r="557" spans="4:6" ht="22.5" customHeight="1">
      <c r="D557" s="250"/>
      <c r="E557" s="305"/>
      <c r="F557" s="250"/>
    </row>
    <row r="558" spans="4:6" ht="22.5" customHeight="1">
      <c r="D558" s="250"/>
      <c r="E558" s="305"/>
      <c r="F558" s="250"/>
    </row>
    <row r="559" spans="4:6" ht="22.5" customHeight="1">
      <c r="D559" s="250"/>
      <c r="E559" s="305"/>
      <c r="F559" s="250"/>
    </row>
    <row r="560" spans="4:6" ht="22.5" customHeight="1">
      <c r="D560" s="250"/>
      <c r="E560" s="305"/>
      <c r="F560" s="250"/>
    </row>
    <row r="561" spans="4:6" ht="22.5" customHeight="1">
      <c r="D561" s="250"/>
      <c r="E561" s="305"/>
      <c r="F561" s="250"/>
    </row>
    <row r="562" spans="4:6" ht="22.5" customHeight="1">
      <c r="D562" s="250"/>
      <c r="E562" s="305"/>
      <c r="F562" s="250"/>
    </row>
    <row r="563" spans="4:6" ht="22.5" customHeight="1">
      <c r="D563" s="250"/>
      <c r="E563" s="305"/>
      <c r="F563" s="250"/>
    </row>
    <row r="564" spans="4:6" ht="22.5" customHeight="1">
      <c r="D564" s="250"/>
      <c r="E564" s="305"/>
      <c r="F564" s="250"/>
    </row>
    <row r="565" spans="4:6" ht="22.5" customHeight="1">
      <c r="D565" s="250"/>
      <c r="E565" s="305"/>
      <c r="F565" s="250"/>
    </row>
    <row r="566" spans="4:6" ht="22.5" customHeight="1">
      <c r="D566" s="250"/>
      <c r="E566" s="305"/>
      <c r="F566" s="250"/>
    </row>
    <row r="567" spans="4:6" ht="22.5" customHeight="1">
      <c r="D567" s="250"/>
      <c r="E567" s="305"/>
      <c r="F567" s="250"/>
    </row>
    <row r="568" spans="4:6" ht="22.5" customHeight="1">
      <c r="D568" s="250"/>
      <c r="E568" s="305"/>
      <c r="F568" s="250"/>
    </row>
    <row r="569" spans="4:6" ht="22.5" customHeight="1">
      <c r="D569" s="250"/>
      <c r="E569" s="305"/>
      <c r="F569" s="250"/>
    </row>
    <row r="570" spans="4:6" ht="22.5" customHeight="1">
      <c r="D570" s="250"/>
      <c r="E570" s="305"/>
      <c r="F570" s="250"/>
    </row>
    <row r="571" spans="4:6" ht="22.5" customHeight="1">
      <c r="D571" s="250"/>
      <c r="E571" s="305"/>
      <c r="F571" s="250"/>
    </row>
    <row r="572" spans="4:6" ht="22.5" customHeight="1">
      <c r="D572" s="250"/>
      <c r="E572" s="305"/>
      <c r="F572" s="250"/>
    </row>
    <row r="573" spans="4:6" ht="22.5" customHeight="1">
      <c r="D573" s="250"/>
      <c r="E573" s="305"/>
      <c r="F573" s="250"/>
    </row>
    <row r="574" spans="4:6" ht="22.5" customHeight="1">
      <c r="D574" s="250"/>
      <c r="E574" s="305"/>
      <c r="F574" s="250"/>
    </row>
    <row r="575" spans="4:6" ht="22.5" customHeight="1">
      <c r="D575" s="250"/>
      <c r="E575" s="305"/>
      <c r="F575" s="250"/>
    </row>
    <row r="576" spans="4:6" ht="22.5" customHeight="1">
      <c r="D576" s="250"/>
      <c r="E576" s="305"/>
      <c r="F576" s="250"/>
    </row>
    <row r="577" spans="4:6" ht="22.5" customHeight="1">
      <c r="D577" s="250"/>
      <c r="E577" s="305"/>
      <c r="F577" s="250"/>
    </row>
    <row r="578" spans="4:6" ht="22.5" customHeight="1">
      <c r="D578" s="250"/>
      <c r="E578" s="305"/>
      <c r="F578" s="250"/>
    </row>
    <row r="579" spans="4:6" ht="22.5" customHeight="1">
      <c r="D579" s="250"/>
      <c r="E579" s="305"/>
      <c r="F579" s="250"/>
    </row>
    <row r="580" spans="4:6" ht="22.5" customHeight="1">
      <c r="D580" s="250"/>
      <c r="E580" s="305"/>
      <c r="F580" s="250"/>
    </row>
    <row r="581" spans="4:6" ht="22.5" customHeight="1">
      <c r="D581" s="250"/>
      <c r="E581" s="305"/>
      <c r="F581" s="250"/>
    </row>
    <row r="582" spans="4:6" ht="22.5" customHeight="1">
      <c r="D582" s="250"/>
      <c r="E582" s="305"/>
      <c r="F582" s="250"/>
    </row>
    <row r="583" spans="4:6" ht="22.5" customHeight="1">
      <c r="D583" s="250"/>
      <c r="E583" s="305"/>
      <c r="F583" s="250"/>
    </row>
    <row r="584" spans="4:6" ht="22.5" customHeight="1">
      <c r="D584" s="250"/>
      <c r="E584" s="305"/>
      <c r="F584" s="250"/>
    </row>
    <row r="585" spans="4:6" ht="22.5" customHeight="1">
      <c r="D585" s="250"/>
      <c r="E585" s="305"/>
      <c r="F585" s="250"/>
    </row>
    <row r="586" spans="4:6" ht="22.5" customHeight="1">
      <c r="D586" s="250"/>
      <c r="E586" s="305"/>
      <c r="F586" s="250"/>
    </row>
    <row r="587" spans="4:6" ht="22.5" customHeight="1">
      <c r="D587" s="250"/>
      <c r="E587" s="305"/>
      <c r="F587" s="250"/>
    </row>
    <row r="588" spans="4:6" ht="22.5" customHeight="1">
      <c r="D588" s="250"/>
      <c r="E588" s="305"/>
      <c r="F588" s="250"/>
    </row>
    <row r="589" spans="4:6" ht="22.5" customHeight="1">
      <c r="D589" s="250"/>
      <c r="E589" s="305"/>
      <c r="F589" s="250"/>
    </row>
    <row r="590" spans="4:6" ht="22.5" customHeight="1">
      <c r="D590" s="250"/>
      <c r="E590" s="305"/>
      <c r="F590" s="250"/>
    </row>
    <row r="591" spans="4:6" ht="22.5" customHeight="1">
      <c r="D591" s="250"/>
      <c r="E591" s="305"/>
      <c r="F591" s="250"/>
    </row>
    <row r="592" spans="4:6" ht="22.5" customHeight="1">
      <c r="D592" s="250"/>
      <c r="E592" s="305"/>
      <c r="F592" s="250"/>
    </row>
    <row r="593" spans="4:6" ht="22.5" customHeight="1">
      <c r="D593" s="250"/>
      <c r="E593" s="305"/>
      <c r="F593" s="250"/>
    </row>
    <row r="594" spans="4:6" ht="22.5" customHeight="1">
      <c r="D594" s="250"/>
      <c r="E594" s="305"/>
      <c r="F594" s="250"/>
    </row>
    <row r="595" spans="4:6" ht="22.5" customHeight="1">
      <c r="D595" s="250"/>
      <c r="E595" s="305"/>
      <c r="F595" s="250"/>
    </row>
    <row r="596" spans="4:6" ht="22.5" customHeight="1">
      <c r="D596" s="250"/>
      <c r="E596" s="305"/>
      <c r="F596" s="250"/>
    </row>
    <row r="597" spans="4:6" ht="22.5" customHeight="1">
      <c r="D597" s="250"/>
      <c r="E597" s="305"/>
      <c r="F597" s="250"/>
    </row>
    <row r="598" spans="4:6" ht="22.5" customHeight="1">
      <c r="D598" s="250"/>
      <c r="E598" s="305"/>
      <c r="F598" s="250"/>
    </row>
    <row r="599" spans="4:6" ht="22.5" customHeight="1">
      <c r="D599" s="250"/>
      <c r="E599" s="305"/>
      <c r="F599" s="250"/>
    </row>
    <row r="600" spans="4:6" ht="22.5" customHeight="1">
      <c r="D600" s="250"/>
      <c r="E600" s="305"/>
      <c r="F600" s="250"/>
    </row>
    <row r="601" spans="4:6" ht="22.5" customHeight="1">
      <c r="D601" s="250"/>
      <c r="E601" s="305"/>
      <c r="F601" s="250"/>
    </row>
    <row r="602" spans="4:6" ht="22.5" customHeight="1">
      <c r="D602" s="250"/>
      <c r="E602" s="305"/>
      <c r="F602" s="250"/>
    </row>
    <row r="603" spans="4:6" ht="22.5" customHeight="1">
      <c r="D603" s="250"/>
      <c r="E603" s="305"/>
      <c r="F603" s="250"/>
    </row>
    <row r="604" spans="4:6" ht="22.5" customHeight="1">
      <c r="D604" s="250"/>
      <c r="E604" s="305"/>
      <c r="F604" s="250"/>
    </row>
    <row r="605" spans="4:6" ht="22.5" customHeight="1">
      <c r="D605" s="250"/>
      <c r="E605" s="305"/>
      <c r="F605" s="250"/>
    </row>
    <row r="606" spans="4:6" ht="22.5" customHeight="1">
      <c r="D606" s="250"/>
      <c r="E606" s="305"/>
      <c r="F606" s="250"/>
    </row>
    <row r="607" spans="4:6" ht="22.5" customHeight="1">
      <c r="D607" s="250"/>
      <c r="E607" s="305"/>
      <c r="F607" s="250"/>
    </row>
    <row r="608" spans="4:6" ht="22.5" customHeight="1">
      <c r="D608" s="250"/>
      <c r="E608" s="305"/>
      <c r="F608" s="250"/>
    </row>
    <row r="609" spans="4:6" ht="22.5" customHeight="1">
      <c r="D609" s="250"/>
      <c r="E609" s="305"/>
      <c r="F609" s="250"/>
    </row>
    <row r="610" spans="4:6" ht="22.5" customHeight="1">
      <c r="D610" s="250"/>
      <c r="E610" s="305"/>
      <c r="F610" s="250"/>
    </row>
    <row r="611" spans="4:6" ht="22.5" customHeight="1">
      <c r="D611" s="250"/>
      <c r="E611" s="305"/>
      <c r="F611" s="250"/>
    </row>
    <row r="612" spans="4:6" ht="22.5" customHeight="1">
      <c r="D612" s="250"/>
      <c r="E612" s="305"/>
      <c r="F612" s="250"/>
    </row>
    <row r="613" spans="4:6" ht="22.5" customHeight="1">
      <c r="D613" s="250"/>
      <c r="E613" s="305"/>
      <c r="F613" s="250"/>
    </row>
    <row r="614" spans="4:6" ht="22.5" customHeight="1">
      <c r="D614" s="250"/>
      <c r="E614" s="305"/>
      <c r="F614" s="250"/>
    </row>
    <row r="615" spans="4:6" ht="22.5" customHeight="1">
      <c r="D615" s="250"/>
      <c r="E615" s="305"/>
      <c r="F615" s="250"/>
    </row>
    <row r="616" spans="4:6" ht="22.5" customHeight="1">
      <c r="D616" s="250"/>
      <c r="E616" s="305"/>
      <c r="F616" s="250"/>
    </row>
    <row r="617" spans="4:6" ht="22.5" customHeight="1">
      <c r="D617" s="250"/>
      <c r="E617" s="305"/>
      <c r="F617" s="250"/>
    </row>
    <row r="618" spans="4:6" ht="22.5" customHeight="1">
      <c r="D618" s="250"/>
      <c r="E618" s="305"/>
      <c r="F618" s="250"/>
    </row>
    <row r="619" spans="4:6" ht="22.5" customHeight="1">
      <c r="D619" s="250"/>
      <c r="E619" s="305"/>
      <c r="F619" s="250"/>
    </row>
    <row r="620" spans="4:6" ht="22.5" customHeight="1">
      <c r="D620" s="250"/>
      <c r="E620" s="305"/>
      <c r="F620" s="250"/>
    </row>
    <row r="621" spans="4:6" ht="22.5" customHeight="1">
      <c r="D621" s="250"/>
      <c r="E621" s="305"/>
      <c r="F621" s="250"/>
    </row>
    <row r="622" spans="4:6" ht="22.5" customHeight="1">
      <c r="D622" s="250"/>
      <c r="E622" s="305"/>
      <c r="F622" s="250"/>
    </row>
    <row r="623" spans="4:6" ht="22.5" customHeight="1">
      <c r="D623" s="250"/>
      <c r="E623" s="305"/>
      <c r="F623" s="250"/>
    </row>
    <row r="624" spans="4:6" ht="22.5" customHeight="1">
      <c r="D624" s="250"/>
      <c r="E624" s="305"/>
      <c r="F624" s="250"/>
    </row>
    <row r="625" spans="4:6" ht="22.5" customHeight="1">
      <c r="D625" s="250"/>
      <c r="E625" s="305"/>
      <c r="F625" s="250"/>
    </row>
    <row r="626" spans="4:6" ht="22.5" customHeight="1">
      <c r="D626" s="250"/>
      <c r="E626" s="305"/>
      <c r="F626" s="250"/>
    </row>
    <row r="627" spans="4:6" ht="22.5" customHeight="1">
      <c r="D627" s="250"/>
      <c r="E627" s="305"/>
      <c r="F627" s="250"/>
    </row>
    <row r="628" spans="4:6" ht="22.5" customHeight="1">
      <c r="D628" s="250"/>
      <c r="E628" s="305"/>
      <c r="F628" s="250"/>
    </row>
    <row r="629" spans="4:6" ht="22.5" customHeight="1">
      <c r="D629" s="250"/>
      <c r="E629" s="305"/>
      <c r="F629" s="250"/>
    </row>
    <row r="630" spans="4:6" ht="22.5" customHeight="1">
      <c r="D630" s="250"/>
      <c r="E630" s="305"/>
      <c r="F630" s="250"/>
    </row>
    <row r="631" spans="4:6" ht="22.5" customHeight="1">
      <c r="D631" s="250"/>
      <c r="E631" s="305"/>
      <c r="F631" s="250"/>
    </row>
    <row r="632" spans="4:6" ht="22.5" customHeight="1">
      <c r="D632" s="250"/>
      <c r="E632" s="305"/>
      <c r="F632" s="250"/>
    </row>
    <row r="633" spans="4:6" ht="22.5" customHeight="1">
      <c r="D633" s="250"/>
      <c r="E633" s="305"/>
      <c r="F633" s="250"/>
    </row>
    <row r="634" spans="4:6" ht="22.5" customHeight="1">
      <c r="D634" s="250"/>
      <c r="E634" s="305"/>
      <c r="F634" s="250"/>
    </row>
    <row r="635" spans="4:6" ht="22.5" customHeight="1">
      <c r="D635" s="250"/>
      <c r="E635" s="305"/>
      <c r="F635" s="250"/>
    </row>
    <row r="636" spans="4:6" ht="22.5" customHeight="1">
      <c r="D636" s="250"/>
      <c r="E636" s="305"/>
      <c r="F636" s="250"/>
    </row>
    <row r="637" spans="4:6" ht="22.5" customHeight="1">
      <c r="D637" s="250"/>
      <c r="E637" s="305"/>
      <c r="F637" s="250"/>
    </row>
    <row r="638" spans="4:6" ht="22.5" customHeight="1">
      <c r="D638" s="250"/>
      <c r="E638" s="305"/>
      <c r="F638" s="250"/>
    </row>
    <row r="639" spans="4:6" ht="22.5" customHeight="1">
      <c r="D639" s="250"/>
      <c r="E639" s="305"/>
      <c r="F639" s="250"/>
    </row>
    <row r="640" spans="4:6" ht="22.5" customHeight="1">
      <c r="D640" s="250"/>
      <c r="E640" s="305"/>
      <c r="F640" s="250"/>
    </row>
    <row r="641" spans="4:6" ht="22.5" customHeight="1">
      <c r="D641" s="250"/>
      <c r="E641" s="305"/>
      <c r="F641" s="250"/>
    </row>
    <row r="642" spans="4:6" ht="22.5" customHeight="1">
      <c r="D642" s="250"/>
      <c r="E642" s="305"/>
      <c r="F642" s="250"/>
    </row>
    <row r="643" spans="4:6" ht="22.5" customHeight="1">
      <c r="D643" s="250"/>
      <c r="E643" s="305"/>
      <c r="F643" s="250"/>
    </row>
    <row r="644" spans="4:6" ht="22.5" customHeight="1">
      <c r="D644" s="250"/>
      <c r="E644" s="305"/>
      <c r="F644" s="250"/>
    </row>
    <row r="645" spans="4:6" ht="22.5" customHeight="1">
      <c r="D645" s="250"/>
      <c r="E645" s="305"/>
      <c r="F645" s="250"/>
    </row>
    <row r="646" spans="4:6" ht="22.5" customHeight="1">
      <c r="D646" s="250"/>
      <c r="E646" s="305"/>
      <c r="F646" s="250"/>
    </row>
    <row r="647" spans="4:6" ht="22.5" customHeight="1">
      <c r="D647" s="250"/>
      <c r="E647" s="305"/>
      <c r="F647" s="250"/>
    </row>
    <row r="648" spans="4:6" ht="22.5" customHeight="1">
      <c r="D648" s="250"/>
      <c r="E648" s="305"/>
      <c r="F648" s="250"/>
    </row>
    <row r="649" spans="4:6" ht="22.5" customHeight="1">
      <c r="D649" s="250"/>
      <c r="E649" s="305"/>
      <c r="F649" s="250"/>
    </row>
    <row r="650" spans="4:6" ht="22.5" customHeight="1">
      <c r="D650" s="250"/>
      <c r="E650" s="305"/>
      <c r="F650" s="250"/>
    </row>
    <row r="651" spans="4:6" ht="22.5" customHeight="1">
      <c r="D651" s="250"/>
      <c r="E651" s="305"/>
      <c r="F651" s="250"/>
    </row>
    <row r="652" spans="4:6" ht="22.5" customHeight="1">
      <c r="D652" s="250"/>
      <c r="E652" s="305"/>
      <c r="F652" s="250"/>
    </row>
    <row r="653" spans="4:6" ht="22.5" customHeight="1">
      <c r="D653" s="250"/>
      <c r="E653" s="305"/>
      <c r="F653" s="250"/>
    </row>
    <row r="654" spans="4:6" ht="22.5" customHeight="1">
      <c r="D654" s="250"/>
      <c r="E654" s="305"/>
      <c r="F654" s="250"/>
    </row>
    <row r="655" spans="4:6" ht="22.5" customHeight="1">
      <c r="D655" s="250"/>
      <c r="E655" s="305"/>
      <c r="F655" s="250"/>
    </row>
    <row r="656" spans="4:6" ht="22.5" customHeight="1">
      <c r="D656" s="250"/>
      <c r="E656" s="305"/>
      <c r="F656" s="250"/>
    </row>
    <row r="657" spans="4:6" ht="22.5" customHeight="1">
      <c r="D657" s="250"/>
      <c r="E657" s="305"/>
      <c r="F657" s="250"/>
    </row>
    <row r="658" spans="4:6" ht="22.5" customHeight="1">
      <c r="D658" s="250"/>
      <c r="E658" s="305"/>
      <c r="F658" s="250"/>
    </row>
    <row r="659" spans="4:6" ht="22.5" customHeight="1">
      <c r="D659" s="250"/>
      <c r="E659" s="305"/>
      <c r="F659" s="250"/>
    </row>
    <row r="660" spans="4:6" ht="22.5" customHeight="1">
      <c r="D660" s="250"/>
      <c r="E660" s="305"/>
      <c r="F660" s="250"/>
    </row>
    <row r="661" spans="4:6" ht="22.5" customHeight="1">
      <c r="D661" s="250"/>
      <c r="E661" s="305"/>
      <c r="F661" s="250"/>
    </row>
    <row r="662" spans="4:6" ht="22.5" customHeight="1">
      <c r="D662" s="250"/>
      <c r="E662" s="305"/>
      <c r="F662" s="250"/>
    </row>
    <row r="663" spans="4:6" ht="22.5" customHeight="1">
      <c r="D663" s="250"/>
      <c r="E663" s="305"/>
      <c r="F663" s="250"/>
    </row>
    <row r="664" spans="4:6" ht="22.5" customHeight="1">
      <c r="D664" s="250"/>
      <c r="E664" s="305"/>
      <c r="F664" s="250"/>
    </row>
    <row r="665" spans="4:6" ht="22.5" customHeight="1">
      <c r="D665" s="250"/>
      <c r="E665" s="305"/>
      <c r="F665" s="250"/>
    </row>
    <row r="666" spans="4:6" ht="22.5" customHeight="1">
      <c r="D666" s="250"/>
      <c r="E666" s="305"/>
      <c r="F666" s="250"/>
    </row>
    <row r="667" spans="4:6" ht="22.5" customHeight="1">
      <c r="D667" s="250"/>
      <c r="E667" s="305"/>
      <c r="F667" s="250"/>
    </row>
    <row r="668" spans="4:6" ht="22.5" customHeight="1">
      <c r="D668" s="250"/>
      <c r="E668" s="305"/>
      <c r="F668" s="250"/>
    </row>
    <row r="669" spans="4:6" ht="22.5" customHeight="1">
      <c r="D669" s="250"/>
      <c r="E669" s="305"/>
      <c r="F669" s="250"/>
    </row>
    <row r="670" spans="4:6" ht="22.5" customHeight="1">
      <c r="D670" s="250"/>
      <c r="E670" s="305"/>
      <c r="F670" s="250"/>
    </row>
    <row r="671" spans="4:6" ht="22.5" customHeight="1">
      <c r="D671" s="250"/>
      <c r="E671" s="305"/>
      <c r="F671" s="250"/>
    </row>
    <row r="672" spans="4:6" ht="22.5" customHeight="1">
      <c r="D672" s="250"/>
      <c r="E672" s="305"/>
      <c r="F672" s="250"/>
    </row>
    <row r="673" spans="4:6" ht="22.5" customHeight="1">
      <c r="D673" s="250"/>
      <c r="E673" s="305"/>
      <c r="F673" s="250"/>
    </row>
    <row r="674" spans="4:6" ht="22.5" customHeight="1">
      <c r="D674" s="250"/>
      <c r="E674" s="305"/>
      <c r="F674" s="250"/>
    </row>
    <row r="675" spans="4:6" ht="22.5" customHeight="1">
      <c r="D675" s="250"/>
      <c r="E675" s="305"/>
      <c r="F675" s="250"/>
    </row>
    <row r="676" spans="4:6" ht="22.5" customHeight="1">
      <c r="D676" s="250"/>
      <c r="E676" s="305"/>
      <c r="F676" s="250"/>
    </row>
    <row r="677" spans="4:6" ht="22.5" customHeight="1">
      <c r="D677" s="250"/>
      <c r="E677" s="305"/>
      <c r="F677" s="250"/>
    </row>
    <row r="678" spans="4:6" ht="22.5" customHeight="1">
      <c r="D678" s="250"/>
      <c r="E678" s="305"/>
      <c r="F678" s="250"/>
    </row>
    <row r="679" spans="4:6" ht="22.5" customHeight="1">
      <c r="D679" s="250"/>
      <c r="E679" s="305"/>
      <c r="F679" s="250"/>
    </row>
    <row r="680" spans="4:6" ht="22.5" customHeight="1">
      <c r="D680" s="250"/>
      <c r="E680" s="305"/>
      <c r="F680" s="250"/>
    </row>
    <row r="681" spans="4:6" ht="22.5" customHeight="1">
      <c r="D681" s="250"/>
      <c r="E681" s="305"/>
      <c r="F681" s="250"/>
    </row>
    <row r="682" spans="4:6" ht="22.5" customHeight="1">
      <c r="D682" s="250"/>
      <c r="E682" s="305"/>
      <c r="F682" s="250"/>
    </row>
    <row r="683" spans="4:6" ht="22.5" customHeight="1">
      <c r="D683" s="250"/>
      <c r="E683" s="305"/>
      <c r="F683" s="250"/>
    </row>
    <row r="684" spans="4:6" ht="22.5" customHeight="1">
      <c r="D684" s="250"/>
      <c r="E684" s="305"/>
      <c r="F684" s="250"/>
    </row>
    <row r="685" spans="4:6" ht="22.5" customHeight="1">
      <c r="D685" s="250"/>
      <c r="E685" s="305"/>
      <c r="F685" s="250"/>
    </row>
    <row r="686" spans="4:6" ht="22.5" customHeight="1">
      <c r="D686" s="250"/>
      <c r="E686" s="305"/>
      <c r="F686" s="250"/>
    </row>
    <row r="687" spans="4:6" ht="22.5" customHeight="1">
      <c r="D687" s="250"/>
      <c r="E687" s="305"/>
      <c r="F687" s="250"/>
    </row>
    <row r="688" spans="4:6" ht="22.5" customHeight="1">
      <c r="D688" s="250"/>
      <c r="E688" s="305"/>
      <c r="F688" s="250"/>
    </row>
    <row r="689" spans="4:6" ht="22.5" customHeight="1">
      <c r="D689" s="250"/>
      <c r="E689" s="305"/>
      <c r="F689" s="250"/>
    </row>
    <row r="690" spans="4:6" ht="22.5" customHeight="1">
      <c r="D690" s="250"/>
      <c r="E690" s="305"/>
      <c r="F690" s="250"/>
    </row>
    <row r="691" spans="4:6" ht="22.5" customHeight="1">
      <c r="D691" s="250"/>
      <c r="E691" s="305"/>
      <c r="F691" s="250"/>
    </row>
    <row r="692" spans="4:6" ht="22.5" customHeight="1">
      <c r="D692" s="250"/>
      <c r="E692" s="305"/>
      <c r="F692" s="250"/>
    </row>
    <row r="693" spans="4:6" ht="22.5" customHeight="1">
      <c r="D693" s="250"/>
      <c r="E693" s="305"/>
      <c r="F693" s="250"/>
    </row>
    <row r="694" spans="4:6" ht="22.5" customHeight="1">
      <c r="D694" s="250"/>
      <c r="E694" s="305"/>
      <c r="F694" s="250"/>
    </row>
    <row r="695" spans="4:6" ht="22.5" customHeight="1">
      <c r="D695" s="250"/>
      <c r="E695" s="305"/>
      <c r="F695" s="250"/>
    </row>
    <row r="696" spans="4:6" ht="22.5" customHeight="1">
      <c r="D696" s="250"/>
      <c r="E696" s="305"/>
      <c r="F696" s="250"/>
    </row>
    <row r="697" spans="4:6" ht="22.5" customHeight="1">
      <c r="D697" s="250"/>
      <c r="E697" s="305"/>
      <c r="F697" s="250"/>
    </row>
    <row r="698" spans="4:6" ht="22.5" customHeight="1">
      <c r="D698" s="250"/>
      <c r="E698" s="305"/>
      <c r="F698" s="250"/>
    </row>
    <row r="699" spans="4:6" ht="22.5" customHeight="1">
      <c r="D699" s="250"/>
      <c r="E699" s="305"/>
      <c r="F699" s="250"/>
    </row>
    <row r="700" spans="4:6" ht="22.5" customHeight="1">
      <c r="D700" s="250"/>
      <c r="E700" s="305"/>
      <c r="F700" s="250"/>
    </row>
    <row r="701" spans="4:6" ht="22.5" customHeight="1">
      <c r="D701" s="250"/>
      <c r="E701" s="305"/>
      <c r="F701" s="250"/>
    </row>
    <row r="702" spans="4:6" ht="22.5" customHeight="1">
      <c r="D702" s="250"/>
      <c r="E702" s="305"/>
      <c r="F702" s="250"/>
    </row>
    <row r="703" spans="4:6" ht="22.5" customHeight="1">
      <c r="D703" s="250"/>
      <c r="E703" s="305"/>
      <c r="F703" s="250"/>
    </row>
    <row r="704" spans="4:6" ht="22.5" customHeight="1">
      <c r="D704" s="250"/>
      <c r="E704" s="305"/>
      <c r="F704" s="250"/>
    </row>
    <row r="705" spans="4:6" ht="22.5" customHeight="1">
      <c r="D705" s="250"/>
      <c r="E705" s="305"/>
      <c r="F705" s="250"/>
    </row>
    <row r="706" spans="4:6" ht="22.5" customHeight="1">
      <c r="D706" s="250"/>
      <c r="E706" s="305"/>
      <c r="F706" s="250"/>
    </row>
    <row r="707" spans="4:6" ht="22.5" customHeight="1">
      <c r="D707" s="250"/>
      <c r="E707" s="305"/>
      <c r="F707" s="250"/>
    </row>
    <row r="708" spans="4:6" ht="22.5" customHeight="1">
      <c r="D708" s="250"/>
      <c r="E708" s="305"/>
      <c r="F708" s="250"/>
    </row>
    <row r="709" spans="4:6" ht="22.5" customHeight="1">
      <c r="D709" s="250"/>
      <c r="E709" s="305"/>
      <c r="F709" s="250"/>
    </row>
    <row r="710" spans="4:6" ht="22.5" customHeight="1">
      <c r="D710" s="250"/>
      <c r="E710" s="305"/>
      <c r="F710" s="250"/>
    </row>
    <row r="711" spans="4:6" ht="22.5" customHeight="1">
      <c r="D711" s="250"/>
      <c r="E711" s="305"/>
      <c r="F711" s="250"/>
    </row>
    <row r="712" spans="4:6" ht="22.5" customHeight="1">
      <c r="D712" s="250"/>
      <c r="E712" s="305"/>
      <c r="F712" s="250"/>
    </row>
    <row r="713" spans="4:6" ht="22.5" customHeight="1">
      <c r="D713" s="250"/>
      <c r="E713" s="305"/>
      <c r="F713" s="250"/>
    </row>
    <row r="714" spans="4:6" ht="22.5" customHeight="1">
      <c r="D714" s="250"/>
      <c r="E714" s="305"/>
      <c r="F714" s="250"/>
    </row>
    <row r="715" spans="4:6" ht="22.5" customHeight="1">
      <c r="D715" s="250"/>
      <c r="E715" s="305"/>
      <c r="F715" s="250"/>
    </row>
    <row r="716" spans="4:6" ht="22.5" customHeight="1">
      <c r="D716" s="250"/>
      <c r="E716" s="305"/>
      <c r="F716" s="250"/>
    </row>
    <row r="717" spans="4:6" ht="22.5" customHeight="1">
      <c r="D717" s="250"/>
      <c r="E717" s="305"/>
      <c r="F717" s="250"/>
    </row>
    <row r="718" spans="4:6" ht="22.5" customHeight="1">
      <c r="D718" s="250"/>
      <c r="E718" s="305"/>
      <c r="F718" s="250"/>
    </row>
    <row r="719" spans="4:6" ht="22.5" customHeight="1">
      <c r="D719" s="250"/>
      <c r="E719" s="305"/>
      <c r="F719" s="250"/>
    </row>
    <row r="720" spans="4:6" ht="22.5" customHeight="1">
      <c r="D720" s="250"/>
      <c r="E720" s="305"/>
      <c r="F720" s="250"/>
    </row>
    <row r="721" spans="4:6" ht="22.5" customHeight="1">
      <c r="D721" s="250"/>
      <c r="E721" s="305"/>
      <c r="F721" s="250"/>
    </row>
    <row r="722" spans="4:6" ht="22.5" customHeight="1">
      <c r="D722" s="250"/>
      <c r="E722" s="305"/>
      <c r="F722" s="250"/>
    </row>
    <row r="723" spans="4:6" ht="22.5" customHeight="1">
      <c r="D723" s="250"/>
      <c r="E723" s="305"/>
      <c r="F723" s="250"/>
    </row>
    <row r="724" spans="4:6" ht="22.5" customHeight="1">
      <c r="D724" s="250"/>
      <c r="E724" s="305"/>
      <c r="F724" s="250"/>
    </row>
    <row r="725" spans="4:6" ht="22.5" customHeight="1">
      <c r="D725" s="250"/>
      <c r="E725" s="305"/>
      <c r="F725" s="250"/>
    </row>
    <row r="726" spans="4:6" ht="22.5" customHeight="1">
      <c r="D726" s="250"/>
      <c r="E726" s="305"/>
      <c r="F726" s="250"/>
    </row>
    <row r="727" spans="4:6" ht="22.5" customHeight="1">
      <c r="D727" s="250"/>
      <c r="E727" s="305"/>
      <c r="F727" s="250"/>
    </row>
    <row r="728" spans="4:6" ht="22.5" customHeight="1">
      <c r="D728" s="250"/>
      <c r="E728" s="305"/>
      <c r="F728" s="250"/>
    </row>
    <row r="729" spans="4:6" ht="22.5" customHeight="1">
      <c r="D729" s="250"/>
      <c r="E729" s="305"/>
      <c r="F729" s="250"/>
    </row>
    <row r="730" spans="4:6" ht="22.5" customHeight="1">
      <c r="D730" s="250"/>
      <c r="E730" s="305"/>
      <c r="F730" s="250"/>
    </row>
    <row r="731" spans="4:6" ht="22.5" customHeight="1">
      <c r="D731" s="250"/>
      <c r="E731" s="305"/>
      <c r="F731" s="250"/>
    </row>
    <row r="732" spans="4:6" ht="22.5" customHeight="1">
      <c r="D732" s="250"/>
      <c r="E732" s="305"/>
      <c r="F732" s="250"/>
    </row>
    <row r="733" spans="4:6" ht="22.5" customHeight="1">
      <c r="D733" s="250"/>
      <c r="E733" s="305"/>
      <c r="F733" s="250"/>
    </row>
    <row r="734" spans="4:6" ht="22.5" customHeight="1">
      <c r="D734" s="250"/>
      <c r="E734" s="305"/>
      <c r="F734" s="250"/>
    </row>
    <row r="735" spans="4:6" ht="22.5" customHeight="1">
      <c r="D735" s="250"/>
      <c r="E735" s="305"/>
      <c r="F735" s="250"/>
    </row>
    <row r="736" spans="4:6" ht="22.5" customHeight="1">
      <c r="D736" s="250"/>
      <c r="E736" s="305"/>
      <c r="F736" s="250"/>
    </row>
    <row r="737" spans="4:6" ht="22.5" customHeight="1">
      <c r="D737" s="250"/>
      <c r="E737" s="305"/>
      <c r="F737" s="250"/>
    </row>
    <row r="738" spans="4:6" ht="22.5" customHeight="1">
      <c r="D738" s="250"/>
      <c r="E738" s="305"/>
      <c r="F738" s="250"/>
    </row>
    <row r="739" spans="4:6" ht="22.5" customHeight="1">
      <c r="D739" s="250"/>
      <c r="E739" s="305"/>
      <c r="F739" s="250"/>
    </row>
    <row r="740" spans="4:6" ht="22.5" customHeight="1">
      <c r="D740" s="250"/>
      <c r="E740" s="305"/>
      <c r="F740" s="250"/>
    </row>
    <row r="741" spans="4:6" ht="22.5" customHeight="1">
      <c r="D741" s="250"/>
      <c r="E741" s="305"/>
      <c r="F741" s="250"/>
    </row>
    <row r="742" spans="4:6" ht="22.5" customHeight="1">
      <c r="D742" s="250"/>
      <c r="E742" s="305"/>
      <c r="F742" s="250"/>
    </row>
    <row r="743" spans="4:6" ht="22.5" customHeight="1">
      <c r="D743" s="250"/>
      <c r="E743" s="305"/>
      <c r="F743" s="250"/>
    </row>
    <row r="744" spans="4:6" ht="22.5" customHeight="1">
      <c r="D744" s="250"/>
      <c r="E744" s="305"/>
      <c r="F744" s="250"/>
    </row>
    <row r="745" spans="4:6" ht="22.5" customHeight="1">
      <c r="D745" s="250"/>
      <c r="E745" s="305"/>
      <c r="F745" s="250"/>
    </row>
    <row r="746" spans="4:6" ht="22.5" customHeight="1">
      <c r="D746" s="250"/>
      <c r="E746" s="305"/>
      <c r="F746" s="250"/>
    </row>
    <row r="747" spans="4:6" ht="22.5" customHeight="1">
      <c r="D747" s="250"/>
      <c r="E747" s="305"/>
      <c r="F747" s="250"/>
    </row>
    <row r="748" spans="4:6" ht="22.5" customHeight="1">
      <c r="D748" s="250"/>
      <c r="E748" s="305"/>
      <c r="F748" s="250"/>
    </row>
    <row r="749" spans="4:6" ht="22.5" customHeight="1">
      <c r="D749" s="250"/>
      <c r="E749" s="305"/>
      <c r="F749" s="250"/>
    </row>
    <row r="750" spans="4:6" ht="22.5" customHeight="1">
      <c r="D750" s="250"/>
      <c r="E750" s="305"/>
      <c r="F750" s="250"/>
    </row>
    <row r="751" spans="4:6" ht="22.5" customHeight="1">
      <c r="D751" s="250"/>
      <c r="E751" s="305"/>
      <c r="F751" s="250"/>
    </row>
    <row r="752" spans="4:6" ht="22.5" customHeight="1">
      <c r="D752" s="250"/>
      <c r="E752" s="305"/>
      <c r="F752" s="250"/>
    </row>
    <row r="753" spans="4:6" ht="22.5" customHeight="1">
      <c r="D753" s="250"/>
      <c r="E753" s="305"/>
      <c r="F753" s="250"/>
    </row>
    <row r="754" spans="4:6" ht="22.5" customHeight="1">
      <c r="D754" s="250"/>
      <c r="E754" s="305"/>
      <c r="F754" s="250"/>
    </row>
    <row r="755" spans="4:6" ht="22.5" customHeight="1">
      <c r="D755" s="250"/>
      <c r="E755" s="305"/>
      <c r="F755" s="250"/>
    </row>
    <row r="756" spans="4:6" ht="22.5" customHeight="1">
      <c r="D756" s="250"/>
      <c r="E756" s="305"/>
      <c r="F756" s="250"/>
    </row>
    <row r="757" spans="4:6" ht="22.5" customHeight="1">
      <c r="D757" s="250"/>
      <c r="E757" s="305"/>
      <c r="F757" s="250"/>
    </row>
    <row r="758" spans="4:6" ht="22.5" customHeight="1">
      <c r="D758" s="250"/>
      <c r="E758" s="305"/>
      <c r="F758" s="250"/>
    </row>
    <row r="759" spans="4:6" ht="22.5" customHeight="1">
      <c r="D759" s="250"/>
      <c r="E759" s="305"/>
      <c r="F759" s="250"/>
    </row>
    <row r="760" spans="4:6" ht="22.5" customHeight="1">
      <c r="D760" s="250"/>
      <c r="E760" s="305"/>
      <c r="F760" s="250"/>
    </row>
    <row r="761" spans="4:6" ht="22.5" customHeight="1">
      <c r="D761" s="250"/>
      <c r="E761" s="305"/>
      <c r="F761" s="250"/>
    </row>
    <row r="762" spans="4:6" ht="22.5" customHeight="1">
      <c r="D762" s="250"/>
      <c r="E762" s="305"/>
      <c r="F762" s="250"/>
    </row>
    <row r="763" spans="4:6" ht="22.5" customHeight="1">
      <c r="D763" s="250"/>
      <c r="E763" s="305"/>
      <c r="F763" s="250"/>
    </row>
    <row r="764" spans="4:6" ht="22.5" customHeight="1">
      <c r="D764" s="250"/>
      <c r="E764" s="305"/>
      <c r="F764" s="250"/>
    </row>
    <row r="765" spans="4:6" ht="22.5" customHeight="1">
      <c r="D765" s="250"/>
      <c r="E765" s="305"/>
      <c r="F765" s="250"/>
    </row>
    <row r="766" spans="4:6" ht="22.5" customHeight="1">
      <c r="D766" s="250"/>
      <c r="E766" s="305"/>
      <c r="F766" s="250"/>
    </row>
    <row r="767" spans="4:6" ht="22.5" customHeight="1">
      <c r="D767" s="250"/>
      <c r="E767" s="305"/>
      <c r="F767" s="250"/>
    </row>
    <row r="768" spans="4:6" ht="22.5" customHeight="1">
      <c r="D768" s="250"/>
      <c r="E768" s="305"/>
      <c r="F768" s="250"/>
    </row>
    <row r="769" spans="4:6" ht="22.5" customHeight="1">
      <c r="D769" s="250"/>
      <c r="E769" s="305"/>
      <c r="F769" s="250"/>
    </row>
    <row r="770" spans="4:6" ht="22.5" customHeight="1">
      <c r="D770" s="250"/>
      <c r="E770" s="305"/>
      <c r="F770" s="250"/>
    </row>
    <row r="771" spans="4:6" ht="22.5" customHeight="1">
      <c r="D771" s="250"/>
      <c r="E771" s="305"/>
      <c r="F771" s="250"/>
    </row>
    <row r="772" spans="4:6" ht="22.5" customHeight="1">
      <c r="D772" s="250"/>
      <c r="E772" s="305"/>
      <c r="F772" s="250"/>
    </row>
    <row r="773" spans="4:6" ht="22.5" customHeight="1">
      <c r="D773" s="250"/>
      <c r="E773" s="305"/>
      <c r="F773" s="250"/>
    </row>
    <row r="774" spans="4:6" ht="22.5" customHeight="1">
      <c r="D774" s="250"/>
      <c r="E774" s="305"/>
      <c r="F774" s="250"/>
    </row>
    <row r="775" spans="4:6" ht="22.5" customHeight="1">
      <c r="D775" s="250"/>
      <c r="E775" s="305"/>
      <c r="F775" s="250"/>
    </row>
    <row r="776" spans="4:6" ht="22.5" customHeight="1">
      <c r="D776" s="250"/>
      <c r="E776" s="305"/>
      <c r="F776" s="250"/>
    </row>
    <row r="777" spans="4:6" ht="22.5" customHeight="1">
      <c r="D777" s="250"/>
      <c r="E777" s="305"/>
      <c r="F777" s="250"/>
    </row>
    <row r="778" spans="4:6" ht="22.5" customHeight="1">
      <c r="D778" s="250"/>
      <c r="E778" s="305"/>
      <c r="F778" s="250"/>
    </row>
    <row r="779" spans="4:6" ht="22.5" customHeight="1">
      <c r="D779" s="250"/>
      <c r="E779" s="305"/>
      <c r="F779" s="250"/>
    </row>
    <row r="780" spans="4:6" ht="22.5" customHeight="1">
      <c r="D780" s="250"/>
      <c r="E780" s="305"/>
      <c r="F780" s="250"/>
    </row>
    <row r="781" spans="4:6" ht="22.5" customHeight="1">
      <c r="D781" s="250"/>
      <c r="E781" s="305"/>
      <c r="F781" s="250"/>
    </row>
    <row r="782" spans="4:6" ht="22.5" customHeight="1">
      <c r="D782" s="250"/>
      <c r="E782" s="305"/>
      <c r="F782" s="250"/>
    </row>
    <row r="783" spans="4:6" ht="22.5" customHeight="1">
      <c r="D783" s="250"/>
      <c r="E783" s="305"/>
      <c r="F783" s="250"/>
    </row>
    <row r="784" spans="4:6" ht="22.5" customHeight="1">
      <c r="D784" s="250"/>
      <c r="E784" s="305"/>
      <c r="F784" s="250"/>
    </row>
    <row r="785" spans="4:6" ht="22.5" customHeight="1">
      <c r="D785" s="250"/>
      <c r="E785" s="305"/>
      <c r="F785" s="250"/>
    </row>
    <row r="786" spans="4:6" ht="22.5" customHeight="1">
      <c r="D786" s="250"/>
      <c r="E786" s="305"/>
      <c r="F786" s="250"/>
    </row>
    <row r="787" spans="4:6" ht="22.5" customHeight="1">
      <c r="D787" s="250"/>
      <c r="E787" s="305"/>
      <c r="F787" s="250"/>
    </row>
    <row r="788" spans="4:6" ht="22.5" customHeight="1">
      <c r="D788" s="250"/>
      <c r="E788" s="305"/>
      <c r="F788" s="250"/>
    </row>
    <row r="789" spans="4:6" ht="22.5" customHeight="1">
      <c r="D789" s="250"/>
      <c r="E789" s="305"/>
      <c r="F789" s="250"/>
    </row>
    <row r="790" spans="4:6" ht="22.5" customHeight="1">
      <c r="D790" s="250"/>
      <c r="E790" s="305"/>
      <c r="F790" s="250"/>
    </row>
    <row r="791" spans="4:6" ht="22.5" customHeight="1">
      <c r="D791" s="250"/>
      <c r="E791" s="305"/>
      <c r="F791" s="250"/>
    </row>
    <row r="792" spans="4:6" ht="22.5" customHeight="1">
      <c r="D792" s="250"/>
      <c r="E792" s="305"/>
      <c r="F792" s="250"/>
    </row>
    <row r="793" spans="4:6" ht="22.5" customHeight="1">
      <c r="D793" s="250"/>
      <c r="E793" s="305"/>
      <c r="F793" s="250"/>
    </row>
    <row r="794" spans="4:6" ht="22.5" customHeight="1">
      <c r="D794" s="250"/>
      <c r="E794" s="305"/>
      <c r="F794" s="250"/>
    </row>
    <row r="795" spans="4:6" ht="22.5" customHeight="1">
      <c r="D795" s="250"/>
      <c r="E795" s="305"/>
      <c r="F795" s="250"/>
    </row>
    <row r="796" spans="4:6" ht="22.5" customHeight="1">
      <c r="D796" s="250"/>
      <c r="E796" s="305"/>
      <c r="F796" s="250"/>
    </row>
    <row r="797" spans="4:6" ht="22.5" customHeight="1">
      <c r="D797" s="250"/>
      <c r="E797" s="305"/>
      <c r="F797" s="250"/>
    </row>
    <row r="798" spans="4:6" ht="22.5" customHeight="1">
      <c r="D798" s="250"/>
      <c r="E798" s="305"/>
      <c r="F798" s="250"/>
    </row>
    <row r="799" spans="4:6" ht="22.5" customHeight="1">
      <c r="D799" s="250"/>
      <c r="E799" s="305"/>
      <c r="F799" s="250"/>
    </row>
    <row r="800" spans="4:6" ht="22.5" customHeight="1">
      <c r="D800" s="250"/>
      <c r="E800" s="305"/>
      <c r="F800" s="250"/>
    </row>
    <row r="801" spans="4:6" ht="22.5" customHeight="1">
      <c r="D801" s="250"/>
      <c r="E801" s="305"/>
      <c r="F801" s="250"/>
    </row>
    <row r="802" spans="4:6" ht="22.5" customHeight="1">
      <c r="D802" s="250"/>
      <c r="E802" s="305"/>
      <c r="F802" s="250"/>
    </row>
    <row r="803" spans="4:6" ht="22.5" customHeight="1">
      <c r="D803" s="250"/>
      <c r="E803" s="305"/>
      <c r="F803" s="250"/>
    </row>
    <row r="804" spans="4:6" ht="22.5" customHeight="1">
      <c r="D804" s="250"/>
      <c r="E804" s="305"/>
      <c r="F804" s="250"/>
    </row>
    <row r="805" spans="4:6" ht="22.5" customHeight="1">
      <c r="D805" s="250"/>
      <c r="E805" s="305"/>
      <c r="F805" s="250"/>
    </row>
    <row r="806" spans="4:6" ht="22.5" customHeight="1">
      <c r="D806" s="250"/>
      <c r="E806" s="305"/>
      <c r="F806" s="250"/>
    </row>
    <row r="807" spans="4:6" ht="22.5" customHeight="1">
      <c r="D807" s="250"/>
      <c r="E807" s="305"/>
      <c r="F807" s="250"/>
    </row>
    <row r="808" spans="4:6" ht="22.5" customHeight="1">
      <c r="D808" s="250"/>
      <c r="E808" s="305"/>
      <c r="F808" s="250"/>
    </row>
    <row r="809" spans="4:6" ht="22.5" customHeight="1">
      <c r="D809" s="250"/>
      <c r="E809" s="305"/>
      <c r="F809" s="250"/>
    </row>
    <row r="810" spans="4:6" ht="22.5" customHeight="1">
      <c r="D810" s="250"/>
      <c r="E810" s="305"/>
      <c r="F810" s="250"/>
    </row>
    <row r="811" spans="4:6" ht="22.5" customHeight="1">
      <c r="D811" s="250"/>
      <c r="E811" s="305"/>
      <c r="F811" s="250"/>
    </row>
    <row r="812" spans="4:6" ht="22.5" customHeight="1">
      <c r="D812" s="250"/>
      <c r="E812" s="305"/>
      <c r="F812" s="250"/>
    </row>
    <row r="813" spans="4:6" ht="22.5" customHeight="1">
      <c r="D813" s="250"/>
      <c r="E813" s="305"/>
      <c r="F813" s="250"/>
    </row>
    <row r="814" spans="4:6" ht="22.5" customHeight="1">
      <c r="D814" s="250"/>
      <c r="E814" s="305"/>
      <c r="F814" s="250"/>
    </row>
    <row r="815" spans="4:6" ht="22.5" customHeight="1">
      <c r="D815" s="250"/>
      <c r="E815" s="305"/>
      <c r="F815" s="250"/>
    </row>
    <row r="816" spans="4:6" ht="22.5" customHeight="1">
      <c r="D816" s="250"/>
      <c r="E816" s="305"/>
      <c r="F816" s="250"/>
    </row>
    <row r="817" spans="4:6" ht="22.5" customHeight="1">
      <c r="D817" s="250"/>
      <c r="E817" s="305"/>
      <c r="F817" s="250"/>
    </row>
    <row r="818" spans="4:6" ht="22.5" customHeight="1">
      <c r="D818" s="250"/>
      <c r="E818" s="305"/>
      <c r="F818" s="250"/>
    </row>
    <row r="819" spans="4:6" ht="22.5" customHeight="1">
      <c r="D819" s="250"/>
      <c r="E819" s="305"/>
      <c r="F819" s="250"/>
    </row>
    <row r="820" spans="4:6" ht="22.5" customHeight="1">
      <c r="D820" s="250"/>
      <c r="E820" s="305"/>
      <c r="F820" s="250"/>
    </row>
    <row r="821" spans="4:6" ht="22.5" customHeight="1">
      <c r="D821" s="250"/>
      <c r="E821" s="305"/>
      <c r="F821" s="250"/>
    </row>
    <row r="822" spans="4:6" ht="22.5" customHeight="1">
      <c r="D822" s="250"/>
      <c r="E822" s="305"/>
      <c r="F822" s="250"/>
    </row>
    <row r="823" spans="4:6" ht="22.5" customHeight="1">
      <c r="D823" s="250"/>
      <c r="E823" s="305"/>
      <c r="F823" s="250"/>
    </row>
    <row r="824" spans="4:6" ht="22.5" customHeight="1">
      <c r="D824" s="250"/>
      <c r="E824" s="305"/>
      <c r="F824" s="250"/>
    </row>
    <row r="825" spans="4:6" ht="22.5" customHeight="1">
      <c r="D825" s="250"/>
      <c r="E825" s="305"/>
      <c r="F825" s="250"/>
    </row>
    <row r="826" spans="4:6" ht="22.5" customHeight="1">
      <c r="D826" s="250"/>
      <c r="E826" s="305"/>
      <c r="F826" s="250"/>
    </row>
    <row r="827" spans="4:6" ht="22.5" customHeight="1">
      <c r="D827" s="250"/>
      <c r="E827" s="305"/>
      <c r="F827" s="250"/>
    </row>
    <row r="828" spans="4:6" ht="22.5" customHeight="1">
      <c r="D828" s="250"/>
      <c r="E828" s="305"/>
      <c r="F828" s="250"/>
    </row>
    <row r="829" spans="4:6" ht="22.5" customHeight="1">
      <c r="D829" s="250"/>
      <c r="E829" s="305"/>
      <c r="F829" s="250"/>
    </row>
    <row r="830" spans="4:6" ht="22.5" customHeight="1">
      <c r="D830" s="250"/>
      <c r="E830" s="305"/>
      <c r="F830" s="250"/>
    </row>
    <row r="831" spans="4:6" ht="22.5" customHeight="1">
      <c r="D831" s="250"/>
      <c r="E831" s="305"/>
      <c r="F831" s="250"/>
    </row>
    <row r="832" spans="4:6" ht="22.5" customHeight="1">
      <c r="D832" s="250"/>
      <c r="E832" s="305"/>
      <c r="F832" s="250"/>
    </row>
    <row r="833" spans="4:6" ht="22.5" customHeight="1">
      <c r="D833" s="250"/>
      <c r="E833" s="305"/>
      <c r="F833" s="250"/>
    </row>
    <row r="834" spans="4:6" ht="22.5" customHeight="1">
      <c r="D834" s="250"/>
      <c r="E834" s="305"/>
      <c r="F834" s="250"/>
    </row>
    <row r="835" spans="4:6" ht="22.5" customHeight="1">
      <c r="D835" s="250"/>
      <c r="E835" s="305"/>
      <c r="F835" s="250"/>
    </row>
    <row r="836" spans="4:6" ht="22.5" customHeight="1">
      <c r="D836" s="250"/>
      <c r="E836" s="305"/>
      <c r="F836" s="250"/>
    </row>
    <row r="837" spans="4:6" ht="22.5" customHeight="1">
      <c r="D837" s="250"/>
      <c r="E837" s="305"/>
      <c r="F837" s="250"/>
    </row>
    <row r="838" spans="4:6" ht="22.5" customHeight="1">
      <c r="D838" s="250"/>
      <c r="E838" s="305"/>
      <c r="F838" s="250"/>
    </row>
    <row r="839" spans="4:6" ht="22.5" customHeight="1">
      <c r="D839" s="250"/>
      <c r="E839" s="305"/>
      <c r="F839" s="250"/>
    </row>
    <row r="840" spans="4:6" ht="22.5" customHeight="1">
      <c r="D840" s="250"/>
      <c r="E840" s="305"/>
      <c r="F840" s="250"/>
    </row>
    <row r="841" spans="4:6" ht="22.5" customHeight="1">
      <c r="D841" s="250"/>
      <c r="E841" s="305"/>
      <c r="F841" s="250"/>
    </row>
    <row r="842" spans="4:6" ht="22.5" customHeight="1">
      <c r="D842" s="250"/>
      <c r="E842" s="305"/>
      <c r="F842" s="250"/>
    </row>
    <row r="843" spans="4:6" ht="22.5" customHeight="1">
      <c r="D843" s="250"/>
      <c r="E843" s="305"/>
      <c r="F843" s="250"/>
    </row>
    <row r="844" spans="4:6" ht="22.5" customHeight="1">
      <c r="D844" s="250"/>
      <c r="E844" s="305"/>
      <c r="F844" s="250"/>
    </row>
    <row r="845" spans="4:6" ht="22.5" customHeight="1">
      <c r="D845" s="250"/>
      <c r="E845" s="305"/>
      <c r="F845" s="250"/>
    </row>
    <row r="846" spans="4:6" ht="22.5" customHeight="1">
      <c r="D846" s="250"/>
      <c r="E846" s="305"/>
      <c r="F846" s="250"/>
    </row>
    <row r="847" spans="4:6" ht="22.5" customHeight="1">
      <c r="D847" s="250"/>
      <c r="E847" s="305"/>
      <c r="F847" s="250"/>
    </row>
    <row r="848" spans="4:6" ht="22.5" customHeight="1">
      <c r="D848" s="250"/>
      <c r="E848" s="305"/>
      <c r="F848" s="250"/>
    </row>
    <row r="849" spans="4:6" ht="22.5" customHeight="1">
      <c r="D849" s="250"/>
      <c r="E849" s="305"/>
      <c r="F849" s="250"/>
    </row>
    <row r="850" spans="4:6" ht="22.5" customHeight="1">
      <c r="D850" s="250"/>
      <c r="E850" s="305"/>
      <c r="F850" s="250"/>
    </row>
    <row r="851" spans="4:6" ht="22.5" customHeight="1">
      <c r="D851" s="250"/>
      <c r="E851" s="305"/>
      <c r="F851" s="250"/>
    </row>
    <row r="852" spans="4:6" ht="22.5" customHeight="1">
      <c r="D852" s="250"/>
      <c r="E852" s="305"/>
      <c r="F852" s="250"/>
    </row>
    <row r="853" spans="4:6" ht="22.5" customHeight="1">
      <c r="D853" s="250"/>
      <c r="E853" s="305"/>
      <c r="F853" s="250"/>
    </row>
    <row r="854" spans="4:6" ht="22.5" customHeight="1">
      <c r="D854" s="250"/>
      <c r="E854" s="305"/>
      <c r="F854" s="250"/>
    </row>
    <row r="855" spans="4:6" ht="22.5" customHeight="1">
      <c r="D855" s="250"/>
      <c r="E855" s="305"/>
      <c r="F855" s="250"/>
    </row>
    <row r="856" spans="4:6" ht="22.5" customHeight="1">
      <c r="D856" s="250"/>
      <c r="E856" s="305"/>
      <c r="F856" s="250"/>
    </row>
    <row r="857" spans="4:6" ht="22.5" customHeight="1">
      <c r="D857" s="250"/>
      <c r="E857" s="305"/>
      <c r="F857" s="250"/>
    </row>
    <row r="858" spans="4:6" ht="22.5" customHeight="1">
      <c r="D858" s="250"/>
      <c r="E858" s="305"/>
      <c r="F858" s="250"/>
    </row>
    <row r="859" spans="4:6" ht="22.5" customHeight="1">
      <c r="D859" s="250"/>
      <c r="E859" s="305"/>
      <c r="F859" s="250"/>
    </row>
    <row r="860" spans="4:6" ht="22.5" customHeight="1">
      <c r="D860" s="250"/>
      <c r="E860" s="305"/>
      <c r="F860" s="250"/>
    </row>
    <row r="861" spans="4:6" ht="22.5" customHeight="1">
      <c r="D861" s="250"/>
      <c r="E861" s="305"/>
      <c r="F861" s="250"/>
    </row>
    <row r="862" spans="4:6" ht="22.5" customHeight="1">
      <c r="D862" s="250"/>
      <c r="E862" s="305"/>
      <c r="F862" s="250"/>
    </row>
    <row r="863" spans="4:6" ht="22.5" customHeight="1">
      <c r="D863" s="250"/>
      <c r="E863" s="305"/>
      <c r="F863" s="250"/>
    </row>
    <row r="864" spans="4:6" ht="22.5" customHeight="1">
      <c r="D864" s="250"/>
      <c r="E864" s="305"/>
      <c r="F864" s="250"/>
    </row>
    <row r="865" spans="4:6" ht="22.5" customHeight="1">
      <c r="D865" s="250"/>
      <c r="E865" s="305"/>
      <c r="F865" s="250"/>
    </row>
    <row r="866" spans="4:6" ht="22.5" customHeight="1">
      <c r="D866" s="250"/>
      <c r="E866" s="305"/>
      <c r="F866" s="250"/>
    </row>
    <row r="867" spans="4:6" ht="22.5" customHeight="1">
      <c r="D867" s="250"/>
      <c r="E867" s="305"/>
      <c r="F867" s="250"/>
    </row>
    <row r="868" spans="4:6" ht="22.5" customHeight="1">
      <c r="D868" s="250"/>
      <c r="E868" s="305"/>
      <c r="F868" s="250"/>
    </row>
    <row r="869" spans="4:6" ht="22.5" customHeight="1">
      <c r="D869" s="250"/>
      <c r="E869" s="305"/>
      <c r="F869" s="250"/>
    </row>
    <row r="870" spans="4:6" ht="22.5" customHeight="1">
      <c r="D870" s="250"/>
      <c r="E870" s="305"/>
      <c r="F870" s="250"/>
    </row>
    <row r="871" spans="4:6" ht="22.5" customHeight="1">
      <c r="D871" s="250"/>
      <c r="E871" s="305"/>
      <c r="F871" s="250"/>
    </row>
    <row r="872" spans="4:6" ht="22.5" customHeight="1">
      <c r="D872" s="250"/>
      <c r="E872" s="305"/>
      <c r="F872" s="250"/>
    </row>
    <row r="873" spans="4:6" ht="22.5" customHeight="1">
      <c r="D873" s="250"/>
      <c r="E873" s="305"/>
      <c r="F873" s="250"/>
    </row>
    <row r="874" spans="4:6" ht="22.5" customHeight="1">
      <c r="D874" s="250"/>
      <c r="E874" s="305"/>
      <c r="F874" s="250"/>
    </row>
    <row r="875" spans="4:6" ht="22.5" customHeight="1">
      <c r="D875" s="250"/>
      <c r="E875" s="305"/>
      <c r="F875" s="250"/>
    </row>
    <row r="876" spans="4:6" ht="22.5" customHeight="1">
      <c r="D876" s="250"/>
      <c r="E876" s="305"/>
      <c r="F876" s="250"/>
    </row>
    <row r="877" spans="4:6" ht="22.5" customHeight="1">
      <c r="D877" s="250"/>
      <c r="E877" s="305"/>
      <c r="F877" s="250"/>
    </row>
    <row r="878" spans="4:6" ht="22.5" customHeight="1">
      <c r="D878" s="250"/>
      <c r="E878" s="305"/>
      <c r="F878" s="250"/>
    </row>
    <row r="879" spans="4:6" ht="22.5" customHeight="1">
      <c r="D879" s="250"/>
      <c r="E879" s="305"/>
      <c r="F879" s="250"/>
    </row>
    <row r="880" spans="4:6" ht="22.5" customHeight="1">
      <c r="D880" s="250"/>
      <c r="E880" s="305"/>
      <c r="F880" s="250"/>
    </row>
    <row r="881" spans="4:6" ht="22.5" customHeight="1">
      <c r="D881" s="250"/>
      <c r="E881" s="305"/>
      <c r="F881" s="250"/>
    </row>
    <row r="882" spans="4:6" ht="22.5" customHeight="1">
      <c r="D882" s="250"/>
      <c r="E882" s="305"/>
      <c r="F882" s="250"/>
    </row>
    <row r="883" spans="4:6" ht="22.5" customHeight="1">
      <c r="D883" s="250"/>
      <c r="E883" s="305"/>
      <c r="F883" s="250"/>
    </row>
    <row r="884" spans="4:6" ht="22.5" customHeight="1">
      <c r="D884" s="250"/>
      <c r="E884" s="305"/>
      <c r="F884" s="250"/>
    </row>
    <row r="885" spans="4:6" ht="22.5" customHeight="1">
      <c r="D885" s="250"/>
      <c r="E885" s="305"/>
      <c r="F885" s="250"/>
    </row>
    <row r="886" spans="4:6" ht="22.5" customHeight="1">
      <c r="D886" s="250"/>
      <c r="E886" s="305"/>
      <c r="F886" s="250"/>
    </row>
    <row r="887" spans="4:6" ht="22.5" customHeight="1">
      <c r="D887" s="250"/>
      <c r="E887" s="305"/>
      <c r="F887" s="250"/>
    </row>
    <row r="888" spans="4:6" ht="22.5" customHeight="1">
      <c r="D888" s="250"/>
      <c r="E888" s="305"/>
      <c r="F888" s="250"/>
    </row>
    <row r="889" spans="4:6" ht="22.5" customHeight="1">
      <c r="D889" s="250"/>
      <c r="E889" s="305"/>
      <c r="F889" s="250"/>
    </row>
    <row r="890" spans="4:6" ht="22.5" customHeight="1">
      <c r="D890" s="250"/>
      <c r="E890" s="305"/>
      <c r="F890" s="250"/>
    </row>
    <row r="891" spans="4:6" ht="22.5" customHeight="1">
      <c r="D891" s="250"/>
      <c r="E891" s="305"/>
      <c r="F891" s="250"/>
    </row>
    <row r="892" spans="4:6" ht="22.5" customHeight="1">
      <c r="D892" s="250"/>
      <c r="E892" s="305"/>
      <c r="F892" s="250"/>
    </row>
    <row r="893" spans="4:6" ht="22.5" customHeight="1">
      <c r="D893" s="250"/>
      <c r="E893" s="305"/>
      <c r="F893" s="250"/>
    </row>
    <row r="894" spans="4:6" ht="22.5" customHeight="1">
      <c r="D894" s="250"/>
      <c r="E894" s="305"/>
      <c r="F894" s="250"/>
    </row>
    <row r="895" spans="4:6" ht="22.5" customHeight="1">
      <c r="D895" s="250"/>
      <c r="E895" s="305"/>
      <c r="F895" s="250"/>
    </row>
    <row r="896" spans="4:6" ht="22.5" customHeight="1">
      <c r="D896" s="250"/>
      <c r="E896" s="305"/>
      <c r="F896" s="250"/>
    </row>
    <row r="897" spans="4:6" ht="22.5" customHeight="1">
      <c r="D897" s="250"/>
      <c r="E897" s="305"/>
      <c r="F897" s="250"/>
    </row>
    <row r="898" spans="4:6" ht="22.5" customHeight="1">
      <c r="D898" s="250"/>
      <c r="E898" s="305"/>
      <c r="F898" s="250"/>
    </row>
    <row r="899" spans="4:6" ht="22.5" customHeight="1">
      <c r="D899" s="250"/>
      <c r="E899" s="305"/>
      <c r="F899" s="250"/>
    </row>
    <row r="900" spans="4:6" ht="22.5" customHeight="1">
      <c r="D900" s="250"/>
      <c r="E900" s="305"/>
      <c r="F900" s="250"/>
    </row>
    <row r="901" spans="4:6" ht="22.5" customHeight="1">
      <c r="D901" s="250"/>
      <c r="E901" s="305"/>
      <c r="F901" s="250"/>
    </row>
    <row r="902" spans="4:6" ht="22.5" customHeight="1">
      <c r="D902" s="250"/>
      <c r="E902" s="305"/>
      <c r="F902" s="250"/>
    </row>
    <row r="903" spans="4:6" ht="22.5" customHeight="1">
      <c r="D903" s="250"/>
      <c r="E903" s="305"/>
      <c r="F903" s="250"/>
    </row>
    <row r="904" spans="4:6" ht="22.5" customHeight="1">
      <c r="D904" s="250"/>
      <c r="E904" s="305"/>
      <c r="F904" s="250"/>
    </row>
    <row r="905" spans="4:6" ht="22.5" customHeight="1">
      <c r="D905" s="250"/>
      <c r="E905" s="305"/>
      <c r="F905" s="250"/>
    </row>
    <row r="906" spans="4:6" ht="22.5" customHeight="1">
      <c r="D906" s="250"/>
      <c r="E906" s="305"/>
      <c r="F906" s="250"/>
    </row>
    <row r="907" spans="4:6" ht="22.5" customHeight="1">
      <c r="D907" s="250"/>
      <c r="E907" s="305"/>
      <c r="F907" s="250"/>
    </row>
    <row r="908" spans="4:6" ht="22.5" customHeight="1">
      <c r="D908" s="250"/>
      <c r="E908" s="305"/>
      <c r="F908" s="250"/>
    </row>
    <row r="909" spans="4:6" ht="22.5" customHeight="1">
      <c r="D909" s="250"/>
      <c r="E909" s="305"/>
      <c r="F909" s="250"/>
    </row>
    <row r="910" spans="4:6" ht="22.5" customHeight="1">
      <c r="D910" s="250"/>
      <c r="E910" s="305"/>
      <c r="F910" s="250"/>
    </row>
    <row r="911" spans="4:6" ht="22.5" customHeight="1">
      <c r="D911" s="250"/>
      <c r="E911" s="305"/>
      <c r="F911" s="250"/>
    </row>
    <row r="912" spans="4:6" ht="22.5" customHeight="1">
      <c r="D912" s="250"/>
      <c r="E912" s="305"/>
      <c r="F912" s="250"/>
    </row>
    <row r="913" spans="4:6" ht="22.5" customHeight="1">
      <c r="D913" s="250"/>
      <c r="E913" s="305"/>
      <c r="F913" s="250"/>
    </row>
    <row r="914" spans="4:6" ht="22.5" customHeight="1">
      <c r="D914" s="250"/>
      <c r="E914" s="305"/>
      <c r="F914" s="250"/>
    </row>
    <row r="915" spans="4:6" ht="22.5" customHeight="1">
      <c r="D915" s="250"/>
      <c r="E915" s="305"/>
      <c r="F915" s="250"/>
    </row>
    <row r="916" spans="4:6" ht="22.5" customHeight="1">
      <c r="D916" s="250"/>
      <c r="E916" s="305"/>
      <c r="F916" s="250"/>
    </row>
    <row r="917" spans="4:6" ht="22.5" customHeight="1">
      <c r="D917" s="250"/>
      <c r="E917" s="305"/>
      <c r="F917" s="250"/>
    </row>
    <row r="918" spans="4:6" ht="22.5" customHeight="1">
      <c r="D918" s="250"/>
      <c r="E918" s="305"/>
      <c r="F918" s="250"/>
    </row>
    <row r="919" spans="4:6" ht="22.5" customHeight="1">
      <c r="D919" s="250"/>
      <c r="E919" s="305"/>
      <c r="F919" s="250"/>
    </row>
    <row r="920" spans="4:6" ht="22.5" customHeight="1">
      <c r="D920" s="250"/>
      <c r="E920" s="305"/>
      <c r="F920" s="250"/>
    </row>
    <row r="921" spans="4:6" ht="22.5" customHeight="1">
      <c r="D921" s="250"/>
      <c r="E921" s="305"/>
      <c r="F921" s="250"/>
    </row>
    <row r="922" spans="4:6" ht="22.5" customHeight="1">
      <c r="D922" s="250"/>
      <c r="E922" s="305"/>
      <c r="F922" s="250"/>
    </row>
    <row r="923" spans="4:6" ht="22.5" customHeight="1">
      <c r="D923" s="250"/>
      <c r="E923" s="305"/>
      <c r="F923" s="250"/>
    </row>
    <row r="924" spans="4:6" ht="22.5" customHeight="1">
      <c r="D924" s="250"/>
      <c r="E924" s="305"/>
      <c r="F924" s="250"/>
    </row>
    <row r="925" spans="4:6" ht="22.5" customHeight="1">
      <c r="D925" s="250"/>
      <c r="E925" s="305"/>
      <c r="F925" s="250"/>
    </row>
    <row r="926" spans="4:6" ht="22.5" customHeight="1">
      <c r="D926" s="250"/>
      <c r="E926" s="305"/>
      <c r="F926" s="250"/>
    </row>
    <row r="927" spans="4:6" ht="22.5" customHeight="1">
      <c r="D927" s="250"/>
      <c r="E927" s="305"/>
      <c r="F927" s="250"/>
    </row>
    <row r="928" spans="4:6" ht="22.5" customHeight="1">
      <c r="D928" s="250"/>
      <c r="E928" s="305"/>
      <c r="F928" s="250"/>
    </row>
    <row r="929" spans="4:6" ht="22.5" customHeight="1">
      <c r="D929" s="250"/>
      <c r="E929" s="305"/>
      <c r="F929" s="250"/>
    </row>
    <row r="930" spans="4:6" ht="22.5" customHeight="1">
      <c r="D930" s="250"/>
      <c r="E930" s="305"/>
      <c r="F930" s="250"/>
    </row>
    <row r="931" spans="4:6" ht="22.5" customHeight="1">
      <c r="D931" s="250"/>
      <c r="E931" s="305"/>
      <c r="F931" s="250"/>
    </row>
    <row r="932" spans="4:6" ht="22.5" customHeight="1">
      <c r="D932" s="250"/>
      <c r="E932" s="305"/>
      <c r="F932" s="250"/>
    </row>
    <row r="933" spans="4:6" ht="22.5" customHeight="1">
      <c r="D933" s="250"/>
      <c r="E933" s="305"/>
      <c r="F933" s="250"/>
    </row>
    <row r="934" spans="4:6" ht="22.5" customHeight="1">
      <c r="D934" s="250"/>
      <c r="E934" s="305"/>
      <c r="F934" s="250"/>
    </row>
    <row r="935" spans="4:6" ht="22.5" customHeight="1">
      <c r="D935" s="250"/>
      <c r="E935" s="305"/>
      <c r="F935" s="250"/>
    </row>
    <row r="936" spans="4:6" ht="22.5" customHeight="1">
      <c r="D936" s="250"/>
      <c r="E936" s="305"/>
      <c r="F936" s="250"/>
    </row>
    <row r="937" spans="4:6" ht="22.5" customHeight="1">
      <c r="D937" s="250"/>
      <c r="E937" s="305"/>
      <c r="F937" s="250"/>
    </row>
    <row r="938" spans="4:6" ht="22.5" customHeight="1">
      <c r="D938" s="250"/>
      <c r="E938" s="305"/>
      <c r="F938" s="250"/>
    </row>
    <row r="939" spans="4:6" ht="22.5" customHeight="1">
      <c r="D939" s="250"/>
      <c r="E939" s="305"/>
      <c r="F939" s="250"/>
    </row>
    <row r="940" spans="4:6" ht="22.5" customHeight="1">
      <c r="D940" s="250"/>
      <c r="E940" s="305"/>
      <c r="F940" s="250"/>
    </row>
    <row r="941" spans="4:6" ht="22.5" customHeight="1">
      <c r="D941" s="250"/>
      <c r="E941" s="305"/>
      <c r="F941" s="250"/>
    </row>
    <row r="942" spans="4:6" ht="22.5" customHeight="1">
      <c r="D942" s="250"/>
      <c r="E942" s="305"/>
      <c r="F942" s="250"/>
    </row>
    <row r="943" spans="4:6" ht="22.5" customHeight="1">
      <c r="D943" s="250"/>
      <c r="E943" s="305"/>
      <c r="F943" s="250"/>
    </row>
    <row r="944" spans="4:6" ht="22.5" customHeight="1">
      <c r="D944" s="250"/>
      <c r="E944" s="305"/>
      <c r="F944" s="250"/>
    </row>
    <row r="945" spans="4:6" ht="22.5" customHeight="1">
      <c r="D945" s="250"/>
      <c r="E945" s="305"/>
      <c r="F945" s="250"/>
    </row>
    <row r="946" spans="4:6" ht="22.5" customHeight="1">
      <c r="D946" s="250"/>
      <c r="E946" s="305"/>
      <c r="F946" s="250"/>
    </row>
    <row r="947" spans="4:6" ht="22.5" customHeight="1">
      <c r="D947" s="250"/>
      <c r="E947" s="305"/>
      <c r="F947" s="250"/>
    </row>
    <row r="948" spans="4:6" ht="22.5" customHeight="1">
      <c r="D948" s="250"/>
      <c r="E948" s="305"/>
      <c r="F948" s="250"/>
    </row>
    <row r="949" spans="4:6" ht="22.5" customHeight="1">
      <c r="D949" s="250"/>
      <c r="E949" s="305"/>
      <c r="F949" s="250"/>
    </row>
    <row r="950" spans="4:6" ht="22.5" customHeight="1">
      <c r="D950" s="250"/>
      <c r="E950" s="305"/>
      <c r="F950" s="250"/>
    </row>
    <row r="951" spans="4:6" ht="22.5" customHeight="1">
      <c r="D951" s="250"/>
      <c r="E951" s="305"/>
      <c r="F951" s="250"/>
    </row>
    <row r="952" spans="4:6" ht="22.5" customHeight="1">
      <c r="D952" s="250"/>
      <c r="E952" s="305"/>
      <c r="F952" s="250"/>
    </row>
    <row r="953" spans="4:6" ht="22.5" customHeight="1">
      <c r="D953" s="250"/>
      <c r="E953" s="305"/>
      <c r="F953" s="250"/>
    </row>
    <row r="954" spans="4:6" ht="22.5" customHeight="1">
      <c r="D954" s="250"/>
      <c r="E954" s="305"/>
      <c r="F954" s="250"/>
    </row>
    <row r="955" spans="4:6" ht="22.5" customHeight="1">
      <c r="D955" s="250"/>
      <c r="E955" s="305"/>
      <c r="F955" s="250"/>
    </row>
    <row r="956" spans="4:6" ht="22.5" customHeight="1">
      <c r="D956" s="250"/>
      <c r="E956" s="305"/>
      <c r="F956" s="250"/>
    </row>
    <row r="957" spans="4:6" ht="22.5" customHeight="1">
      <c r="D957" s="250"/>
      <c r="E957" s="305"/>
      <c r="F957" s="250"/>
    </row>
    <row r="958" spans="4:6" ht="22.5" customHeight="1">
      <c r="D958" s="250"/>
      <c r="E958" s="305"/>
      <c r="F958" s="250"/>
    </row>
    <row r="959" spans="4:6" ht="22.5" customHeight="1">
      <c r="D959" s="250"/>
      <c r="E959" s="305"/>
      <c r="F959" s="250"/>
    </row>
    <row r="960" spans="4:6" ht="22.5" customHeight="1">
      <c r="D960" s="250"/>
      <c r="E960" s="305"/>
      <c r="F960" s="250"/>
    </row>
    <row r="961" spans="4:6" ht="22.5" customHeight="1">
      <c r="D961" s="250"/>
      <c r="E961" s="305"/>
      <c r="F961" s="250"/>
    </row>
    <row r="962" spans="4:6" ht="22.5" customHeight="1">
      <c r="D962" s="250"/>
      <c r="E962" s="305"/>
      <c r="F962" s="250"/>
    </row>
    <row r="963" spans="4:6" ht="22.5" customHeight="1">
      <c r="D963" s="250"/>
      <c r="E963" s="305"/>
      <c r="F963" s="250"/>
    </row>
    <row r="964" spans="4:6" ht="22.5" customHeight="1">
      <c r="D964" s="250"/>
      <c r="E964" s="305"/>
      <c r="F964" s="250"/>
    </row>
    <row r="965" spans="4:6" ht="22.5" customHeight="1">
      <c r="D965" s="250"/>
      <c r="E965" s="305"/>
      <c r="F965" s="250"/>
    </row>
    <row r="966" spans="4:6" ht="22.5" customHeight="1">
      <c r="D966" s="250"/>
      <c r="E966" s="305"/>
      <c r="F966" s="250"/>
    </row>
    <row r="967" spans="4:6" ht="22.5" customHeight="1">
      <c r="D967" s="250"/>
      <c r="E967" s="305"/>
      <c r="F967" s="250"/>
    </row>
    <row r="968" spans="4:6" ht="22.5" customHeight="1">
      <c r="D968" s="250"/>
      <c r="E968" s="305"/>
      <c r="F968" s="250"/>
    </row>
    <row r="969" spans="4:6" ht="22.5" customHeight="1">
      <c r="D969" s="250"/>
      <c r="E969" s="305"/>
      <c r="F969" s="250"/>
    </row>
    <row r="970" spans="4:6" ht="22.5" customHeight="1">
      <c r="D970" s="250"/>
      <c r="E970" s="305"/>
      <c r="F970" s="250"/>
    </row>
    <row r="971" spans="4:6" ht="22.5" customHeight="1">
      <c r="D971" s="250"/>
      <c r="E971" s="305"/>
      <c r="F971" s="250"/>
    </row>
    <row r="972" spans="4:6" ht="22.5" customHeight="1">
      <c r="D972" s="250"/>
      <c r="E972" s="305"/>
      <c r="F972" s="250"/>
    </row>
    <row r="973" spans="4:6" ht="22.5" customHeight="1">
      <c r="D973" s="250"/>
      <c r="E973" s="305"/>
      <c r="F973" s="250"/>
    </row>
    <row r="974" spans="4:6" ht="22.5" customHeight="1">
      <c r="D974" s="250"/>
      <c r="E974" s="305"/>
      <c r="F974" s="250"/>
    </row>
    <row r="975" spans="4:6" ht="22.5" customHeight="1">
      <c r="D975" s="250"/>
      <c r="E975" s="305"/>
      <c r="F975" s="250"/>
    </row>
    <row r="976" spans="4:6" ht="22.5" customHeight="1">
      <c r="D976" s="250"/>
      <c r="E976" s="305"/>
      <c r="F976" s="250"/>
    </row>
    <row r="977" spans="4:6" ht="22.5" customHeight="1">
      <c r="D977" s="250"/>
      <c r="E977" s="305"/>
      <c r="F977" s="250"/>
    </row>
    <row r="978" spans="4:6" ht="22.5" customHeight="1">
      <c r="D978" s="250"/>
      <c r="E978" s="305"/>
      <c r="F978" s="250"/>
    </row>
    <row r="979" spans="4:6" ht="22.5" customHeight="1">
      <c r="D979" s="250"/>
      <c r="E979" s="305"/>
      <c r="F979" s="250"/>
    </row>
    <row r="980" spans="4:6" ht="22.5" customHeight="1">
      <c r="D980" s="250"/>
      <c r="E980" s="305"/>
      <c r="F980" s="250"/>
    </row>
    <row r="981" spans="4:6" ht="22.5" customHeight="1">
      <c r="D981" s="250"/>
      <c r="E981" s="305"/>
      <c r="F981" s="250"/>
    </row>
    <row r="982" spans="4:6" ht="22.5" customHeight="1">
      <c r="D982" s="250"/>
      <c r="E982" s="305"/>
      <c r="F982" s="250"/>
    </row>
    <row r="983" spans="4:6" ht="22.5" customHeight="1">
      <c r="D983" s="250"/>
      <c r="E983" s="305"/>
      <c r="F983" s="250"/>
    </row>
    <row r="984" spans="4:6" ht="22.5" customHeight="1">
      <c r="D984" s="250"/>
      <c r="E984" s="305"/>
      <c r="F984" s="250"/>
    </row>
    <row r="985" spans="4:6" ht="22.5" customHeight="1">
      <c r="D985" s="250"/>
      <c r="E985" s="305"/>
      <c r="F985" s="250"/>
    </row>
    <row r="986" spans="4:6" ht="22.5" customHeight="1">
      <c r="D986" s="250"/>
      <c r="E986" s="305"/>
      <c r="F986" s="250"/>
    </row>
    <row r="987" spans="4:6" ht="22.5" customHeight="1">
      <c r="D987" s="250"/>
      <c r="E987" s="305"/>
      <c r="F987" s="250"/>
    </row>
    <row r="988" spans="4:6" ht="22.5" customHeight="1">
      <c r="D988" s="250"/>
      <c r="E988" s="305"/>
      <c r="F988" s="250"/>
    </row>
    <row r="989" spans="4:6" ht="22.5" customHeight="1">
      <c r="D989" s="250"/>
      <c r="E989" s="305"/>
      <c r="F989" s="250"/>
    </row>
    <row r="990" spans="4:6" ht="22.5" customHeight="1">
      <c r="D990" s="250"/>
      <c r="E990" s="305"/>
      <c r="F990" s="250"/>
    </row>
    <row r="991" spans="4:6" ht="22.5" customHeight="1">
      <c r="D991" s="250"/>
      <c r="E991" s="305"/>
      <c r="F991" s="250"/>
    </row>
    <row r="992" spans="4:6" ht="22.5" customHeight="1">
      <c r="D992" s="250"/>
      <c r="E992" s="305"/>
      <c r="F992" s="250"/>
    </row>
    <row r="993" spans="4:6" ht="22.5" customHeight="1">
      <c r="D993" s="250"/>
      <c r="E993" s="305"/>
      <c r="F993" s="250"/>
    </row>
    <row r="994" spans="4:6" ht="22.5" customHeight="1">
      <c r="D994" s="250"/>
      <c r="E994" s="305"/>
      <c r="F994" s="250"/>
    </row>
    <row r="995" spans="4:6" ht="22.5" customHeight="1">
      <c r="D995" s="250"/>
      <c r="E995" s="305"/>
      <c r="F995" s="250"/>
    </row>
    <row r="996" spans="4:6" ht="22.5" customHeight="1">
      <c r="D996" s="250"/>
      <c r="E996" s="305"/>
      <c r="F996" s="250"/>
    </row>
    <row r="997" spans="4:6" ht="22.5" customHeight="1">
      <c r="D997" s="250"/>
      <c r="E997" s="305"/>
      <c r="F997" s="250"/>
    </row>
    <row r="998" spans="4:6" ht="22.5" customHeight="1">
      <c r="D998" s="250"/>
      <c r="E998" s="305"/>
      <c r="F998" s="250"/>
    </row>
    <row r="999" spans="4:6" ht="22.5" customHeight="1">
      <c r="D999" s="250"/>
      <c r="E999" s="305"/>
      <c r="F999" s="250"/>
    </row>
    <row r="1000" spans="4:6" ht="22.5" customHeight="1">
      <c r="D1000" s="250"/>
      <c r="E1000" s="305"/>
      <c r="F1000" s="250"/>
    </row>
    <row r="1001" spans="4:6" ht="22.5" customHeight="1">
      <c r="D1001" s="250"/>
      <c r="E1001" s="305"/>
      <c r="F1001" s="250"/>
    </row>
    <row r="1002" spans="4:6" ht="22.5" customHeight="1">
      <c r="D1002" s="250"/>
      <c r="E1002" s="305"/>
      <c r="F1002" s="250"/>
    </row>
    <row r="1003" spans="4:6" ht="22.5" customHeight="1">
      <c r="D1003" s="250"/>
      <c r="E1003" s="305"/>
      <c r="F1003" s="250"/>
    </row>
    <row r="1004" spans="4:6" ht="22.5" customHeight="1">
      <c r="D1004" s="250"/>
      <c r="E1004" s="305"/>
      <c r="F1004" s="250"/>
    </row>
    <row r="1005" spans="4:6" ht="22.5" customHeight="1">
      <c r="D1005" s="250"/>
      <c r="E1005" s="305"/>
      <c r="F1005" s="250"/>
    </row>
    <row r="1006" spans="4:6" ht="22.5" customHeight="1">
      <c r="D1006" s="250"/>
      <c r="E1006" s="305"/>
      <c r="F1006" s="250"/>
    </row>
    <row r="1007" spans="4:6" ht="22.5" customHeight="1">
      <c r="D1007" s="250"/>
      <c r="E1007" s="305"/>
      <c r="F1007" s="250"/>
    </row>
    <row r="1008" spans="4:6" ht="22.5" customHeight="1">
      <c r="D1008" s="250"/>
      <c r="E1008" s="305"/>
      <c r="F1008" s="250"/>
    </row>
    <row r="1009" spans="4:6" ht="22.5" customHeight="1">
      <c r="D1009" s="250"/>
      <c r="E1009" s="305"/>
      <c r="F1009" s="250"/>
    </row>
    <row r="1010" spans="4:6" ht="22.5" customHeight="1">
      <c r="D1010" s="250"/>
      <c r="E1010" s="305"/>
      <c r="F1010" s="250"/>
    </row>
    <row r="1011" spans="4:6" ht="22.5" customHeight="1">
      <c r="D1011" s="250"/>
      <c r="E1011" s="305"/>
      <c r="F1011" s="250"/>
    </row>
    <row r="1012" spans="4:6" ht="22.5" customHeight="1">
      <c r="D1012" s="250"/>
      <c r="E1012" s="305"/>
      <c r="F1012" s="250"/>
    </row>
    <row r="1013" spans="4:6" ht="22.5" customHeight="1">
      <c r="D1013" s="250"/>
      <c r="E1013" s="305"/>
      <c r="F1013" s="250"/>
    </row>
    <row r="1014" spans="4:6" ht="22.5" customHeight="1">
      <c r="D1014" s="250"/>
      <c r="E1014" s="305"/>
      <c r="F1014" s="250"/>
    </row>
    <row r="1015" spans="4:6" ht="22.5" customHeight="1">
      <c r="D1015" s="250"/>
      <c r="E1015" s="305"/>
      <c r="F1015" s="250"/>
    </row>
    <row r="1016" spans="4:6" ht="22.5" customHeight="1">
      <c r="D1016" s="250"/>
      <c r="E1016" s="305"/>
      <c r="F1016" s="250"/>
    </row>
    <row r="1017" spans="4:6" ht="22.5" customHeight="1">
      <c r="D1017" s="250"/>
      <c r="E1017" s="305"/>
      <c r="F1017" s="250"/>
    </row>
    <row r="1018" spans="4:6" ht="22.5" customHeight="1">
      <c r="D1018" s="250"/>
      <c r="E1018" s="305"/>
      <c r="F1018" s="250"/>
    </row>
    <row r="1019" spans="4:6" ht="22.5" customHeight="1">
      <c r="D1019" s="250"/>
      <c r="E1019" s="305"/>
      <c r="F1019" s="250"/>
    </row>
    <row r="1020" spans="4:6" ht="22.5" customHeight="1">
      <c r="D1020" s="250"/>
      <c r="E1020" s="305"/>
      <c r="F1020" s="250"/>
    </row>
    <row r="1021" spans="4:6" ht="22.5" customHeight="1">
      <c r="D1021" s="250"/>
      <c r="E1021" s="305"/>
      <c r="F1021" s="250"/>
    </row>
    <row r="1022" spans="4:6" ht="22.5" customHeight="1">
      <c r="D1022" s="250"/>
      <c r="E1022" s="305"/>
      <c r="F1022" s="250"/>
    </row>
    <row r="1023" spans="4:6" ht="22.5" customHeight="1">
      <c r="D1023" s="250"/>
      <c r="E1023" s="305"/>
      <c r="F1023" s="250"/>
    </row>
    <row r="1024" spans="4:6" ht="22.5" customHeight="1">
      <c r="D1024" s="250"/>
      <c r="E1024" s="305"/>
      <c r="F1024" s="250"/>
    </row>
    <row r="1025" spans="4:6" ht="22.5" customHeight="1">
      <c r="D1025" s="250"/>
      <c r="E1025" s="305"/>
      <c r="F1025" s="250"/>
    </row>
    <row r="1026" spans="4:6" ht="22.5" customHeight="1">
      <c r="D1026" s="250"/>
      <c r="E1026" s="305"/>
      <c r="F1026" s="250"/>
    </row>
    <row r="1027" spans="4:6" ht="22.5" customHeight="1">
      <c r="D1027" s="250"/>
      <c r="E1027" s="305"/>
      <c r="F1027" s="250"/>
    </row>
    <row r="1028" spans="4:6" ht="22.5" customHeight="1">
      <c r="D1028" s="250"/>
      <c r="E1028" s="305"/>
      <c r="F1028" s="250"/>
    </row>
    <row r="1029" spans="4:6" ht="22.5" customHeight="1">
      <c r="D1029" s="250"/>
      <c r="E1029" s="305"/>
      <c r="F1029" s="250"/>
    </row>
    <row r="1030" spans="4:6" ht="22.5" customHeight="1">
      <c r="D1030" s="250"/>
      <c r="E1030" s="305"/>
      <c r="F1030" s="250"/>
    </row>
    <row r="1031" spans="4:6" ht="22.5" customHeight="1">
      <c r="D1031" s="250"/>
      <c r="E1031" s="305"/>
      <c r="F1031" s="250"/>
    </row>
    <row r="1032" spans="4:6" ht="22.5" customHeight="1">
      <c r="D1032" s="250"/>
      <c r="E1032" s="305"/>
      <c r="F1032" s="250"/>
    </row>
    <row r="1033" spans="4:6" ht="22.5" customHeight="1">
      <c r="D1033" s="250"/>
      <c r="E1033" s="305"/>
      <c r="F1033" s="250"/>
    </row>
    <row r="1034" spans="4:6" ht="22.5" customHeight="1">
      <c r="D1034" s="250"/>
      <c r="E1034" s="305"/>
      <c r="F1034" s="250"/>
    </row>
    <row r="1035" spans="4:6" ht="22.5" customHeight="1">
      <c r="D1035" s="250"/>
      <c r="E1035" s="305"/>
      <c r="F1035" s="250"/>
    </row>
    <row r="1036" spans="4:6" ht="22.5" customHeight="1">
      <c r="D1036" s="250"/>
      <c r="E1036" s="305"/>
      <c r="F1036" s="250"/>
    </row>
    <row r="1037" spans="4:6" ht="22.5" customHeight="1">
      <c r="D1037" s="250"/>
      <c r="E1037" s="305"/>
      <c r="F1037" s="250"/>
    </row>
    <row r="1038" spans="4:6" ht="22.5" customHeight="1">
      <c r="D1038" s="250"/>
      <c r="E1038" s="305"/>
      <c r="F1038" s="250"/>
    </row>
    <row r="1039" spans="4:6" ht="22.5" customHeight="1">
      <c r="D1039" s="250"/>
      <c r="E1039" s="305"/>
      <c r="F1039" s="250"/>
    </row>
    <row r="1040" spans="4:6" ht="22.5" customHeight="1">
      <c r="D1040" s="250"/>
      <c r="E1040" s="305"/>
      <c r="F1040" s="250"/>
    </row>
    <row r="1041" spans="4:6" ht="22.5" customHeight="1">
      <c r="D1041" s="250"/>
      <c r="E1041" s="305"/>
      <c r="F1041" s="250"/>
    </row>
    <row r="1042" spans="4:6" ht="22.5" customHeight="1">
      <c r="D1042" s="250"/>
      <c r="E1042" s="305"/>
      <c r="F1042" s="250"/>
    </row>
    <row r="1043" spans="4:6" ht="22.5" customHeight="1">
      <c r="D1043" s="250"/>
      <c r="E1043" s="305"/>
      <c r="F1043" s="250"/>
    </row>
    <row r="1044" spans="4:6" ht="22.5" customHeight="1">
      <c r="D1044" s="250"/>
      <c r="E1044" s="305"/>
      <c r="F1044" s="250"/>
    </row>
    <row r="1045" spans="4:6" ht="22.5" customHeight="1">
      <c r="D1045" s="250"/>
      <c r="E1045" s="305"/>
      <c r="F1045" s="250"/>
    </row>
    <row r="1046" spans="4:6" ht="22.5" customHeight="1">
      <c r="D1046" s="250"/>
      <c r="E1046" s="305"/>
      <c r="F1046" s="250"/>
    </row>
    <row r="1047" spans="4:6" ht="22.5" customHeight="1">
      <c r="D1047" s="250"/>
      <c r="E1047" s="305"/>
      <c r="F1047" s="250"/>
    </row>
    <row r="1048" spans="4:6" ht="22.5" customHeight="1">
      <c r="D1048" s="250"/>
      <c r="E1048" s="305"/>
      <c r="F1048" s="250"/>
    </row>
    <row r="1049" spans="4:6" ht="22.5" customHeight="1">
      <c r="D1049" s="250"/>
      <c r="E1049" s="305"/>
      <c r="F1049" s="250"/>
    </row>
    <row r="1050" spans="4:6" ht="22.5" customHeight="1">
      <c r="D1050" s="250"/>
      <c r="E1050" s="305"/>
      <c r="F1050" s="250"/>
    </row>
    <row r="1051" spans="4:6" ht="22.5" customHeight="1">
      <c r="D1051" s="250"/>
      <c r="E1051" s="305"/>
      <c r="F1051" s="250"/>
    </row>
    <row r="1052" spans="4:6" ht="22.5" customHeight="1">
      <c r="D1052" s="250"/>
      <c r="E1052" s="305"/>
      <c r="F1052" s="250"/>
    </row>
    <row r="1053" spans="4:6" ht="22.5" customHeight="1">
      <c r="D1053" s="250"/>
      <c r="E1053" s="305"/>
      <c r="F1053" s="250"/>
    </row>
    <row r="1054" spans="4:6" ht="22.5" customHeight="1">
      <c r="D1054" s="250"/>
      <c r="E1054" s="305"/>
      <c r="F1054" s="250"/>
    </row>
    <row r="1055" spans="4:6" ht="22.5" customHeight="1">
      <c r="D1055" s="250"/>
      <c r="E1055" s="305"/>
      <c r="F1055" s="250"/>
    </row>
    <row r="1056" spans="4:6" ht="22.5" customHeight="1">
      <c r="D1056" s="250"/>
      <c r="E1056" s="305"/>
      <c r="F1056" s="250"/>
    </row>
    <row r="1057" spans="4:6" ht="22.5" customHeight="1">
      <c r="D1057" s="250"/>
      <c r="E1057" s="305"/>
      <c r="F1057" s="250"/>
    </row>
    <row r="1058" spans="4:6" ht="22.5" customHeight="1">
      <c r="D1058" s="250"/>
      <c r="E1058" s="305"/>
      <c r="F1058" s="250"/>
    </row>
    <row r="1059" spans="4:6" ht="22.5" customHeight="1">
      <c r="D1059" s="250"/>
      <c r="E1059" s="305"/>
      <c r="F1059" s="250"/>
    </row>
    <row r="1060" spans="4:6" ht="22.5" customHeight="1">
      <c r="D1060" s="250"/>
      <c r="E1060" s="305"/>
      <c r="F1060" s="250"/>
    </row>
    <row r="1061" spans="4:6" ht="22.5" customHeight="1">
      <c r="D1061" s="250"/>
      <c r="E1061" s="305"/>
      <c r="F1061" s="250"/>
    </row>
    <row r="1062" spans="4:6" ht="22.5" customHeight="1">
      <c r="D1062" s="250"/>
      <c r="E1062" s="305"/>
      <c r="F1062" s="250"/>
    </row>
    <row r="1063" spans="4:6" ht="22.5" customHeight="1">
      <c r="D1063" s="250"/>
      <c r="E1063" s="305"/>
      <c r="F1063" s="250"/>
    </row>
    <row r="1064" spans="4:6" ht="22.5" customHeight="1">
      <c r="D1064" s="250"/>
      <c r="E1064" s="305"/>
      <c r="F1064" s="250"/>
    </row>
    <row r="1065" spans="4:6" ht="22.5" customHeight="1">
      <c r="D1065" s="250"/>
      <c r="E1065" s="305"/>
      <c r="F1065" s="250"/>
    </row>
    <row r="1066" spans="4:6" ht="22.5" customHeight="1">
      <c r="D1066" s="250"/>
      <c r="E1066" s="305"/>
      <c r="F1066" s="250"/>
    </row>
    <row r="1067" spans="4:6" ht="22.5" customHeight="1">
      <c r="D1067" s="250"/>
      <c r="E1067" s="305"/>
      <c r="F1067" s="250"/>
    </row>
    <row r="1068" spans="4:6" ht="22.5" customHeight="1">
      <c r="D1068" s="250"/>
      <c r="E1068" s="305"/>
      <c r="F1068" s="250"/>
    </row>
    <row r="1069" spans="4:6" ht="22.5" customHeight="1">
      <c r="D1069" s="250"/>
      <c r="E1069" s="305"/>
      <c r="F1069" s="250"/>
    </row>
    <row r="1070" spans="4:6" ht="22.5" customHeight="1">
      <c r="D1070" s="250"/>
      <c r="E1070" s="305"/>
      <c r="F1070" s="250"/>
    </row>
    <row r="1071" spans="4:6" ht="22.5" customHeight="1">
      <c r="D1071" s="250"/>
      <c r="E1071" s="305"/>
      <c r="F1071" s="250"/>
    </row>
    <row r="1072" spans="4:6" ht="22.5" customHeight="1">
      <c r="D1072" s="250"/>
      <c r="E1072" s="305"/>
      <c r="F1072" s="250"/>
    </row>
    <row r="1073" spans="4:6" ht="22.5" customHeight="1">
      <c r="D1073" s="250"/>
      <c r="E1073" s="305"/>
      <c r="F1073" s="250"/>
    </row>
    <row r="1074" spans="4:6" ht="22.5" customHeight="1">
      <c r="D1074" s="250"/>
      <c r="E1074" s="305"/>
      <c r="F1074" s="250"/>
    </row>
    <row r="1075" spans="4:6" ht="22.5" customHeight="1">
      <c r="D1075" s="250"/>
      <c r="E1075" s="305"/>
      <c r="F1075" s="250"/>
    </row>
    <row r="1076" spans="4:6" ht="22.5" customHeight="1">
      <c r="D1076" s="250"/>
      <c r="E1076" s="305"/>
      <c r="F1076" s="250"/>
    </row>
    <row r="1077" spans="4:6" ht="22.5" customHeight="1">
      <c r="D1077" s="250"/>
      <c r="E1077" s="305"/>
      <c r="F1077" s="250"/>
    </row>
    <row r="1078" spans="4:6" ht="22.5" customHeight="1">
      <c r="D1078" s="250"/>
      <c r="E1078" s="305"/>
      <c r="F1078" s="250"/>
    </row>
    <row r="1079" spans="4:6" ht="22.5" customHeight="1">
      <c r="D1079" s="250"/>
      <c r="E1079" s="305"/>
      <c r="F1079" s="250"/>
    </row>
    <row r="1080" spans="4:6" ht="22.5" customHeight="1">
      <c r="D1080" s="250"/>
      <c r="E1080" s="305"/>
      <c r="F1080" s="250"/>
    </row>
    <row r="1081" spans="4:6" ht="22.5" customHeight="1">
      <c r="D1081" s="250"/>
      <c r="E1081" s="305"/>
      <c r="F1081" s="250"/>
    </row>
    <row r="1082" spans="4:6" ht="22.5" customHeight="1">
      <c r="D1082" s="250"/>
      <c r="E1082" s="305"/>
      <c r="F1082" s="250"/>
    </row>
    <row r="1083" spans="4:6" ht="22.5" customHeight="1">
      <c r="D1083" s="250"/>
      <c r="E1083" s="305"/>
      <c r="F1083" s="250"/>
    </row>
    <row r="1084" spans="4:6" ht="22.5" customHeight="1">
      <c r="D1084" s="250"/>
      <c r="E1084" s="305"/>
      <c r="F1084" s="250"/>
    </row>
    <row r="1085" spans="4:6" ht="22.5" customHeight="1">
      <c r="D1085" s="250"/>
      <c r="E1085" s="305"/>
      <c r="F1085" s="250"/>
    </row>
    <row r="1086" spans="4:6" ht="22.5" customHeight="1">
      <c r="D1086" s="250"/>
      <c r="E1086" s="305"/>
      <c r="F1086" s="250"/>
    </row>
    <row r="1087" spans="4:6" ht="22.5" customHeight="1">
      <c r="D1087" s="250"/>
      <c r="E1087" s="305"/>
      <c r="F1087" s="250"/>
    </row>
    <row r="1088" spans="4:6" ht="22.5" customHeight="1">
      <c r="D1088" s="250"/>
      <c r="E1088" s="305"/>
      <c r="F1088" s="250"/>
    </row>
    <row r="1089" spans="4:6" ht="22.5" customHeight="1">
      <c r="D1089" s="250"/>
      <c r="E1089" s="305"/>
      <c r="F1089" s="250"/>
    </row>
    <row r="1090" spans="4:6" ht="22.5" customHeight="1">
      <c r="D1090" s="250"/>
      <c r="E1090" s="305"/>
      <c r="F1090" s="250"/>
    </row>
    <row r="1091" spans="4:6" ht="22.5" customHeight="1">
      <c r="D1091" s="250"/>
      <c r="E1091" s="305"/>
      <c r="F1091" s="250"/>
    </row>
    <row r="1092" spans="4:6" ht="22.5" customHeight="1">
      <c r="D1092" s="250"/>
      <c r="E1092" s="305"/>
      <c r="F1092" s="250"/>
    </row>
    <row r="1093" spans="4:6" ht="22.5" customHeight="1">
      <c r="D1093" s="250"/>
      <c r="E1093" s="305"/>
      <c r="F1093" s="250"/>
    </row>
    <row r="1094" spans="4:6" ht="22.5" customHeight="1">
      <c r="D1094" s="250"/>
      <c r="E1094" s="305"/>
      <c r="F1094" s="250"/>
    </row>
    <row r="1095" spans="4:6" ht="22.5" customHeight="1">
      <c r="D1095" s="250"/>
      <c r="E1095" s="305"/>
      <c r="F1095" s="250"/>
    </row>
    <row r="1096" spans="4:6" ht="22.5" customHeight="1">
      <c r="D1096" s="250"/>
      <c r="E1096" s="305"/>
      <c r="F1096" s="250"/>
    </row>
    <row r="1097" spans="4:6" ht="22.5" customHeight="1">
      <c r="D1097" s="250"/>
      <c r="E1097" s="305"/>
      <c r="F1097" s="250"/>
    </row>
    <row r="1098" spans="4:6" ht="22.5" customHeight="1">
      <c r="D1098" s="250"/>
      <c r="E1098" s="305"/>
      <c r="F1098" s="250"/>
    </row>
    <row r="1099" spans="4:6" ht="22.5" customHeight="1">
      <c r="D1099" s="250"/>
      <c r="E1099" s="305"/>
      <c r="F1099" s="250"/>
    </row>
    <row r="1100" spans="4:6" ht="22.5" customHeight="1">
      <c r="D1100" s="250"/>
      <c r="E1100" s="305"/>
      <c r="F1100" s="250"/>
    </row>
    <row r="1101" spans="4:6" ht="22.5" customHeight="1">
      <c r="D1101" s="250"/>
      <c r="E1101" s="305"/>
      <c r="F1101" s="250"/>
    </row>
    <row r="1102" spans="4:6" ht="22.5" customHeight="1">
      <c r="D1102" s="250"/>
      <c r="E1102" s="305"/>
      <c r="F1102" s="250"/>
    </row>
    <row r="1103" spans="4:6" ht="22.5" customHeight="1">
      <c r="D1103" s="250"/>
      <c r="E1103" s="305"/>
      <c r="F1103" s="250"/>
    </row>
    <row r="1104" spans="4:6" ht="22.5" customHeight="1">
      <c r="D1104" s="250"/>
      <c r="E1104" s="305"/>
      <c r="F1104" s="250"/>
    </row>
    <row r="1105" spans="4:6" ht="22.5" customHeight="1">
      <c r="D1105" s="250"/>
      <c r="E1105" s="305"/>
      <c r="F1105" s="250"/>
    </row>
    <row r="1106" spans="4:6" ht="22.5" customHeight="1">
      <c r="D1106" s="250"/>
      <c r="E1106" s="305"/>
      <c r="F1106" s="250"/>
    </row>
    <row r="1107" spans="4:6" ht="22.5" customHeight="1">
      <c r="D1107" s="250"/>
      <c r="E1107" s="305"/>
      <c r="F1107" s="250"/>
    </row>
    <row r="1108" spans="4:6" ht="22.5" customHeight="1">
      <c r="D1108" s="250"/>
      <c r="E1108" s="305"/>
      <c r="F1108" s="250"/>
    </row>
    <row r="1109" spans="4:6" ht="22.5" customHeight="1">
      <c r="D1109" s="250"/>
      <c r="E1109" s="305"/>
      <c r="F1109" s="250"/>
    </row>
    <row r="1110" spans="4:6" ht="22.5" customHeight="1">
      <c r="D1110" s="250"/>
      <c r="E1110" s="305"/>
      <c r="F1110" s="250"/>
    </row>
    <row r="1111" spans="4:6" ht="22.5" customHeight="1">
      <c r="D1111" s="250"/>
      <c r="E1111" s="305"/>
      <c r="F1111" s="250"/>
    </row>
    <row r="1112" spans="4:6" ht="22.5" customHeight="1">
      <c r="D1112" s="250"/>
      <c r="E1112" s="305"/>
      <c r="F1112" s="250"/>
    </row>
    <row r="1113" spans="4:6" ht="22.5" customHeight="1">
      <c r="D1113" s="250"/>
      <c r="E1113" s="305"/>
      <c r="F1113" s="250"/>
    </row>
    <row r="1114" spans="4:6" ht="22.5" customHeight="1">
      <c r="D1114" s="250"/>
      <c r="E1114" s="305"/>
      <c r="F1114" s="250"/>
    </row>
    <row r="1115" spans="4:6" ht="22.5" customHeight="1">
      <c r="D1115" s="250"/>
      <c r="E1115" s="305"/>
      <c r="F1115" s="250"/>
    </row>
    <row r="1116" spans="4:6" ht="22.5" customHeight="1">
      <c r="D1116" s="250"/>
      <c r="E1116" s="305"/>
      <c r="F1116" s="250"/>
    </row>
    <row r="1117" spans="4:6" ht="22.5" customHeight="1">
      <c r="D1117" s="250"/>
      <c r="E1117" s="305"/>
      <c r="F1117" s="250"/>
    </row>
    <row r="1118" spans="4:6" ht="22.5" customHeight="1">
      <c r="D1118" s="250"/>
      <c r="E1118" s="305"/>
      <c r="F1118" s="250"/>
    </row>
    <row r="1119" spans="4:6" ht="22.5" customHeight="1">
      <c r="D1119" s="250"/>
      <c r="E1119" s="305"/>
      <c r="F1119" s="250"/>
    </row>
    <row r="1120" spans="4:6" ht="22.5" customHeight="1">
      <c r="D1120" s="250"/>
      <c r="E1120" s="305"/>
      <c r="F1120" s="250"/>
    </row>
    <row r="1121" spans="4:6" ht="22.5" customHeight="1">
      <c r="D1121" s="250"/>
      <c r="E1121" s="305"/>
      <c r="F1121" s="250"/>
    </row>
    <row r="1122" spans="4:6" ht="22.5" customHeight="1">
      <c r="D1122" s="250"/>
      <c r="E1122" s="305"/>
      <c r="F1122" s="250"/>
    </row>
    <row r="1123" spans="4:6" ht="22.5" customHeight="1">
      <c r="D1123" s="250"/>
      <c r="E1123" s="305"/>
      <c r="F1123" s="250"/>
    </row>
    <row r="1124" spans="4:6" ht="22.5" customHeight="1">
      <c r="D1124" s="250"/>
      <c r="E1124" s="305"/>
      <c r="F1124" s="250"/>
    </row>
    <row r="1125" spans="4:6" ht="22.5" customHeight="1">
      <c r="D1125" s="250"/>
      <c r="E1125" s="305"/>
      <c r="F1125" s="250"/>
    </row>
    <row r="1126" spans="4:6" ht="22.5" customHeight="1">
      <c r="D1126" s="250"/>
      <c r="E1126" s="305"/>
      <c r="F1126" s="250"/>
    </row>
    <row r="1127" spans="4:6" ht="22.5" customHeight="1">
      <c r="D1127" s="250"/>
      <c r="E1127" s="305"/>
      <c r="F1127" s="250"/>
    </row>
    <row r="1128" spans="4:6" ht="22.5" customHeight="1">
      <c r="D1128" s="250"/>
      <c r="E1128" s="305"/>
      <c r="F1128" s="250"/>
    </row>
    <row r="1129" spans="4:6" ht="22.5" customHeight="1">
      <c r="D1129" s="250"/>
      <c r="E1129" s="305"/>
      <c r="F1129" s="250"/>
    </row>
    <row r="1130" spans="4:6" ht="22.5" customHeight="1">
      <c r="D1130" s="250"/>
      <c r="E1130" s="305"/>
      <c r="F1130" s="250"/>
    </row>
    <row r="1131" spans="4:6" ht="22.5" customHeight="1">
      <c r="D1131" s="250"/>
      <c r="E1131" s="305"/>
      <c r="F1131" s="250"/>
    </row>
    <row r="1132" spans="4:6" ht="22.5" customHeight="1">
      <c r="D1132" s="250"/>
      <c r="E1132" s="305"/>
      <c r="F1132" s="250"/>
    </row>
    <row r="1133" spans="4:6" ht="22.5" customHeight="1">
      <c r="D1133" s="250"/>
      <c r="E1133" s="305"/>
      <c r="F1133" s="250"/>
    </row>
    <row r="1134" spans="4:6" ht="22.5" customHeight="1">
      <c r="D1134" s="250"/>
      <c r="E1134" s="305"/>
      <c r="F1134" s="250"/>
    </row>
    <row r="1135" spans="4:6" ht="22.5" customHeight="1">
      <c r="D1135" s="250"/>
      <c r="E1135" s="305"/>
      <c r="F1135" s="250"/>
    </row>
    <row r="1136" spans="4:6" ht="22.5" customHeight="1">
      <c r="D1136" s="250"/>
      <c r="E1136" s="305"/>
      <c r="F1136" s="250"/>
    </row>
    <row r="1137" spans="4:6" ht="22.5" customHeight="1">
      <c r="D1137" s="250"/>
      <c r="E1137" s="305"/>
      <c r="F1137" s="250"/>
    </row>
    <row r="1138" spans="4:6" ht="22.5" customHeight="1">
      <c r="D1138" s="250"/>
      <c r="E1138" s="305"/>
      <c r="F1138" s="250"/>
    </row>
    <row r="1139" spans="4:6" ht="22.5" customHeight="1">
      <c r="D1139" s="250"/>
      <c r="E1139" s="305"/>
      <c r="F1139" s="250"/>
    </row>
    <row r="1140" spans="4:6" ht="22.5" customHeight="1">
      <c r="D1140" s="250"/>
      <c r="E1140" s="305"/>
      <c r="F1140" s="250"/>
    </row>
    <row r="1141" spans="4:6" ht="22.5" customHeight="1">
      <c r="D1141" s="250"/>
      <c r="E1141" s="305"/>
      <c r="F1141" s="250"/>
    </row>
    <row r="1142" spans="4:6" ht="22.5" customHeight="1">
      <c r="D1142" s="250"/>
      <c r="E1142" s="305"/>
      <c r="F1142" s="250"/>
    </row>
    <row r="1143" spans="4:6" ht="22.5" customHeight="1">
      <c r="D1143" s="250"/>
      <c r="E1143" s="305"/>
      <c r="F1143" s="250"/>
    </row>
    <row r="1144" spans="4:6" ht="22.5" customHeight="1">
      <c r="D1144" s="250"/>
      <c r="E1144" s="305"/>
      <c r="F1144" s="250"/>
    </row>
    <row r="1145" spans="4:6" ht="22.5" customHeight="1">
      <c r="D1145" s="250"/>
      <c r="E1145" s="305"/>
      <c r="F1145" s="250"/>
    </row>
    <row r="1146" spans="4:6" ht="22.5" customHeight="1">
      <c r="D1146" s="250"/>
      <c r="E1146" s="305"/>
      <c r="F1146" s="250"/>
    </row>
    <row r="1147" spans="4:6" ht="22.5" customHeight="1">
      <c r="D1147" s="250"/>
      <c r="E1147" s="305"/>
      <c r="F1147" s="250"/>
    </row>
    <row r="1148" spans="4:6" ht="22.5" customHeight="1">
      <c r="D1148" s="250"/>
      <c r="E1148" s="305"/>
      <c r="F1148" s="250"/>
    </row>
    <row r="1149" spans="4:6" ht="22.5" customHeight="1">
      <c r="D1149" s="250"/>
      <c r="E1149" s="305"/>
      <c r="F1149" s="250"/>
    </row>
    <row r="1150" spans="4:6" ht="22.5" customHeight="1">
      <c r="D1150" s="250"/>
      <c r="E1150" s="305"/>
      <c r="F1150" s="250"/>
    </row>
    <row r="1151" spans="4:6" ht="22.5" customHeight="1">
      <c r="D1151" s="250"/>
      <c r="E1151" s="305"/>
      <c r="F1151" s="250"/>
    </row>
    <row r="1152" spans="4:6" ht="22.5" customHeight="1">
      <c r="D1152" s="250"/>
      <c r="E1152" s="305"/>
      <c r="F1152" s="250"/>
    </row>
    <row r="1153" spans="4:6" ht="22.5" customHeight="1">
      <c r="D1153" s="250"/>
      <c r="E1153" s="305"/>
      <c r="F1153" s="250"/>
    </row>
    <row r="1154" spans="4:6" ht="22.5" customHeight="1">
      <c r="D1154" s="250"/>
      <c r="E1154" s="305"/>
      <c r="F1154" s="250"/>
    </row>
    <row r="1155" spans="4:6" ht="22.5" customHeight="1">
      <c r="D1155" s="250"/>
      <c r="E1155" s="305"/>
      <c r="F1155" s="250"/>
    </row>
    <row r="1156" spans="4:6" ht="22.5" customHeight="1">
      <c r="D1156" s="250"/>
      <c r="E1156" s="305"/>
      <c r="F1156" s="250"/>
    </row>
    <row r="1157" spans="4:6" ht="22.5" customHeight="1">
      <c r="D1157" s="250"/>
      <c r="E1157" s="305"/>
      <c r="F1157" s="250"/>
    </row>
    <row r="1158" spans="4:6" ht="22.5" customHeight="1">
      <c r="D1158" s="250"/>
      <c r="E1158" s="305"/>
      <c r="F1158" s="250"/>
    </row>
    <row r="1159" spans="4:6" ht="22.5" customHeight="1">
      <c r="D1159" s="250"/>
      <c r="E1159" s="305"/>
      <c r="F1159" s="250"/>
    </row>
    <row r="1160" spans="4:6" ht="22.5" customHeight="1">
      <c r="D1160" s="250"/>
      <c r="E1160" s="305"/>
      <c r="F1160" s="250"/>
    </row>
    <row r="1161" spans="4:6" ht="22.5" customHeight="1">
      <c r="D1161" s="250"/>
      <c r="E1161" s="305"/>
      <c r="F1161" s="250"/>
    </row>
    <row r="1162" spans="4:6" ht="22.5" customHeight="1">
      <c r="D1162" s="250"/>
      <c r="E1162" s="305"/>
      <c r="F1162" s="250"/>
    </row>
    <row r="1163" spans="4:6" ht="22.5" customHeight="1">
      <c r="D1163" s="250"/>
      <c r="E1163" s="305"/>
      <c r="F1163" s="250"/>
    </row>
    <row r="1164" spans="4:6" ht="22.5" customHeight="1">
      <c r="D1164" s="250"/>
      <c r="E1164" s="305"/>
      <c r="F1164" s="250"/>
    </row>
    <row r="1165" spans="4:6" ht="22.5" customHeight="1">
      <c r="D1165" s="250"/>
      <c r="E1165" s="305"/>
      <c r="F1165" s="250"/>
    </row>
    <row r="1166" spans="4:6" ht="22.5" customHeight="1">
      <c r="D1166" s="250"/>
      <c r="E1166" s="305"/>
      <c r="F1166" s="250"/>
    </row>
    <row r="1167" spans="4:6" ht="22.5" customHeight="1">
      <c r="D1167" s="250"/>
      <c r="E1167" s="305"/>
      <c r="F1167" s="250"/>
    </row>
    <row r="1168" spans="4:6" ht="22.5" customHeight="1">
      <c r="D1168" s="250"/>
      <c r="E1168" s="305"/>
      <c r="F1168" s="250"/>
    </row>
    <row r="1169" spans="4:6" ht="22.5" customHeight="1">
      <c r="D1169" s="250"/>
      <c r="E1169" s="305"/>
      <c r="F1169" s="250"/>
    </row>
    <row r="1170" spans="4:6" ht="22.5" customHeight="1">
      <c r="D1170" s="250"/>
      <c r="E1170" s="305"/>
      <c r="F1170" s="250"/>
    </row>
    <row r="1171" spans="4:6" ht="22.5" customHeight="1">
      <c r="D1171" s="250"/>
      <c r="E1171" s="305"/>
      <c r="F1171" s="250"/>
    </row>
    <row r="1172" spans="4:6" ht="22.5" customHeight="1">
      <c r="D1172" s="250"/>
      <c r="E1172" s="305"/>
      <c r="F1172" s="250"/>
    </row>
    <row r="1173" spans="4:6" ht="22.5" customHeight="1">
      <c r="D1173" s="250"/>
      <c r="E1173" s="305"/>
      <c r="F1173" s="250"/>
    </row>
    <row r="1174" spans="4:6" ht="22.5" customHeight="1">
      <c r="D1174" s="250"/>
      <c r="E1174" s="305"/>
      <c r="F1174" s="250"/>
    </row>
    <row r="1175" spans="4:6" ht="22.5" customHeight="1">
      <c r="D1175" s="250"/>
      <c r="E1175" s="305"/>
      <c r="F1175" s="250"/>
    </row>
    <row r="1176" spans="4:6" ht="22.5" customHeight="1">
      <c r="D1176" s="250"/>
      <c r="E1176" s="305"/>
      <c r="F1176" s="250"/>
    </row>
    <row r="1177" spans="4:6" ht="22.5" customHeight="1">
      <c r="D1177" s="250"/>
      <c r="E1177" s="305"/>
      <c r="F1177" s="250"/>
    </row>
    <row r="1178" spans="4:6" ht="22.5" customHeight="1">
      <c r="D1178" s="250"/>
      <c r="E1178" s="305"/>
      <c r="F1178" s="250"/>
    </row>
    <row r="1179" spans="4:6" ht="22.5" customHeight="1">
      <c r="D1179" s="250"/>
      <c r="E1179" s="305"/>
      <c r="F1179" s="250"/>
    </row>
    <row r="1180" spans="4:6" ht="22.5" customHeight="1">
      <c r="D1180" s="250"/>
      <c r="E1180" s="305"/>
      <c r="F1180" s="250"/>
    </row>
    <row r="1181" spans="4:6" ht="22.5" customHeight="1">
      <c r="D1181" s="250"/>
      <c r="E1181" s="305"/>
      <c r="F1181" s="250"/>
    </row>
    <row r="1182" spans="4:6" ht="22.5" customHeight="1">
      <c r="D1182" s="250"/>
      <c r="E1182" s="305"/>
      <c r="F1182" s="250"/>
    </row>
    <row r="1183" spans="4:6" ht="22.5" customHeight="1">
      <c r="D1183" s="250"/>
      <c r="E1183" s="305"/>
      <c r="F1183" s="250"/>
    </row>
    <row r="1184" spans="4:6" ht="22.5" customHeight="1">
      <c r="D1184" s="250"/>
      <c r="E1184" s="305"/>
      <c r="F1184" s="250"/>
    </row>
    <row r="1185" spans="4:6" ht="22.5" customHeight="1">
      <c r="D1185" s="250"/>
      <c r="E1185" s="305"/>
      <c r="F1185" s="250"/>
    </row>
    <row r="1186" spans="4:6" ht="22.5" customHeight="1">
      <c r="D1186" s="250"/>
      <c r="E1186" s="305"/>
      <c r="F1186" s="250"/>
    </row>
    <row r="1187" spans="4:6" ht="22.5" customHeight="1">
      <c r="D1187" s="250"/>
      <c r="E1187" s="305"/>
      <c r="F1187" s="250"/>
    </row>
    <row r="1188" spans="4:6" ht="22.5" customHeight="1">
      <c r="D1188" s="250"/>
      <c r="E1188" s="305"/>
      <c r="F1188" s="250"/>
    </row>
    <row r="1189" spans="4:6" ht="22.5" customHeight="1">
      <c r="D1189" s="250"/>
      <c r="E1189" s="305"/>
      <c r="F1189" s="250"/>
    </row>
    <row r="1190" spans="4:6" ht="22.5" customHeight="1">
      <c r="D1190" s="250"/>
      <c r="E1190" s="305"/>
      <c r="F1190" s="250"/>
    </row>
    <row r="1191" spans="4:6" ht="22.5" customHeight="1">
      <c r="D1191" s="250"/>
      <c r="E1191" s="305"/>
      <c r="F1191" s="250"/>
    </row>
    <row r="1192" spans="4:6" ht="22.5" customHeight="1">
      <c r="D1192" s="250"/>
      <c r="E1192" s="305"/>
      <c r="F1192" s="250"/>
    </row>
    <row r="1193" spans="4:6" ht="22.5" customHeight="1">
      <c r="D1193" s="250"/>
      <c r="E1193" s="305"/>
      <c r="F1193" s="250"/>
    </row>
    <row r="1194" spans="4:6" ht="22.5" customHeight="1">
      <c r="D1194" s="250"/>
      <c r="E1194" s="305"/>
      <c r="F1194" s="250"/>
    </row>
    <row r="1195" spans="4:6" ht="22.5" customHeight="1">
      <c r="D1195" s="250"/>
      <c r="E1195" s="305"/>
      <c r="F1195" s="250"/>
    </row>
    <row r="1196" spans="4:6" ht="22.5" customHeight="1">
      <c r="D1196" s="250"/>
      <c r="E1196" s="305"/>
      <c r="F1196" s="250"/>
    </row>
    <row r="1197" spans="4:6" ht="22.5" customHeight="1">
      <c r="D1197" s="250"/>
      <c r="E1197" s="305"/>
      <c r="F1197" s="250"/>
    </row>
    <row r="1198" spans="4:6" ht="22.5" customHeight="1">
      <c r="D1198" s="250"/>
      <c r="E1198" s="305"/>
      <c r="F1198" s="250"/>
    </row>
    <row r="1199" spans="4:6" ht="22.5" customHeight="1">
      <c r="D1199" s="250"/>
      <c r="E1199" s="305"/>
      <c r="F1199" s="250"/>
    </row>
    <row r="1200" spans="4:6" ht="22.5" customHeight="1">
      <c r="D1200" s="250"/>
      <c r="E1200" s="305"/>
      <c r="F1200" s="250"/>
    </row>
    <row r="1201" spans="4:6" ht="22.5" customHeight="1">
      <c r="D1201" s="250"/>
      <c r="E1201" s="305"/>
      <c r="F1201" s="250"/>
    </row>
    <row r="1202" spans="4:6" ht="22.5" customHeight="1">
      <c r="D1202" s="250"/>
      <c r="E1202" s="305"/>
      <c r="F1202" s="250"/>
    </row>
    <row r="1203" spans="4:6" ht="22.5" customHeight="1">
      <c r="D1203" s="250"/>
      <c r="E1203" s="305"/>
      <c r="F1203" s="250"/>
    </row>
    <row r="1204" spans="4:6" ht="22.5" customHeight="1">
      <c r="D1204" s="250"/>
      <c r="E1204" s="305"/>
      <c r="F1204" s="250"/>
    </row>
    <row r="1205" spans="4:6" ht="22.5" customHeight="1">
      <c r="D1205" s="250"/>
      <c r="E1205" s="305"/>
      <c r="F1205" s="250"/>
    </row>
    <row r="1206" spans="4:6" ht="22.5" customHeight="1">
      <c r="D1206" s="250"/>
      <c r="E1206" s="305"/>
      <c r="F1206" s="250"/>
    </row>
    <row r="1207" spans="4:6" ht="22.5" customHeight="1">
      <c r="D1207" s="250"/>
      <c r="E1207" s="305"/>
      <c r="F1207" s="250"/>
    </row>
    <row r="1208" spans="4:6" ht="22.5" customHeight="1">
      <c r="D1208" s="250"/>
      <c r="E1208" s="305"/>
      <c r="F1208" s="250"/>
    </row>
    <row r="1209" spans="4:6" ht="22.5" customHeight="1">
      <c r="D1209" s="250"/>
      <c r="E1209" s="305"/>
      <c r="F1209" s="250"/>
    </row>
    <row r="1210" spans="4:6" ht="22.5" customHeight="1">
      <c r="D1210" s="250"/>
      <c r="E1210" s="305"/>
      <c r="F1210" s="250"/>
    </row>
    <row r="1211" spans="4:6" ht="22.5" customHeight="1">
      <c r="D1211" s="250"/>
      <c r="E1211" s="305"/>
      <c r="F1211" s="250"/>
    </row>
    <row r="1212" spans="4:6" ht="22.5" customHeight="1">
      <c r="D1212" s="250"/>
      <c r="E1212" s="305"/>
      <c r="F1212" s="250"/>
    </row>
    <row r="1213" spans="4:6" ht="22.5" customHeight="1">
      <c r="D1213" s="250"/>
      <c r="E1213" s="305"/>
      <c r="F1213" s="250"/>
    </row>
    <row r="1214" spans="4:6" ht="22.5" customHeight="1">
      <c r="D1214" s="250"/>
      <c r="E1214" s="305"/>
      <c r="F1214" s="250"/>
    </row>
    <row r="1215" spans="4:6" ht="22.5" customHeight="1">
      <c r="D1215" s="250"/>
      <c r="E1215" s="305"/>
      <c r="F1215" s="250"/>
    </row>
    <row r="1216" spans="4:6" ht="22.5" customHeight="1">
      <c r="D1216" s="250"/>
      <c r="E1216" s="305"/>
      <c r="F1216" s="250"/>
    </row>
    <row r="1217" spans="4:6" ht="22.5" customHeight="1">
      <c r="D1217" s="250"/>
      <c r="E1217" s="305"/>
      <c r="F1217" s="250"/>
    </row>
    <row r="1218" spans="4:6" ht="22.5" customHeight="1">
      <c r="D1218" s="250"/>
      <c r="E1218" s="305"/>
      <c r="F1218" s="250"/>
    </row>
    <row r="1219" spans="4:6" ht="22.5" customHeight="1">
      <c r="D1219" s="250"/>
      <c r="E1219" s="305"/>
      <c r="F1219" s="250"/>
    </row>
    <row r="1220" spans="4:6" ht="22.5" customHeight="1">
      <c r="D1220" s="250"/>
      <c r="E1220" s="305"/>
      <c r="F1220" s="250"/>
    </row>
    <row r="1221" spans="4:6" ht="22.5" customHeight="1">
      <c r="D1221" s="250"/>
      <c r="E1221" s="305"/>
      <c r="F1221" s="250"/>
    </row>
    <row r="1222" spans="4:6" ht="22.5" customHeight="1">
      <c r="D1222" s="250"/>
      <c r="E1222" s="305"/>
      <c r="F1222" s="250"/>
    </row>
    <row r="1223" spans="4:6" ht="22.5" customHeight="1">
      <c r="D1223" s="250"/>
      <c r="E1223" s="305"/>
      <c r="F1223" s="250"/>
    </row>
    <row r="1224" spans="4:6" ht="22.5" customHeight="1">
      <c r="D1224" s="250"/>
      <c r="E1224" s="305"/>
      <c r="F1224" s="250"/>
    </row>
    <row r="1225" spans="4:6" ht="22.5" customHeight="1">
      <c r="D1225" s="250"/>
      <c r="E1225" s="305"/>
      <c r="F1225" s="250"/>
    </row>
    <row r="1226" spans="4:6" ht="22.5" customHeight="1">
      <c r="D1226" s="250"/>
      <c r="E1226" s="305"/>
      <c r="F1226" s="250"/>
    </row>
    <row r="1227" spans="4:6" ht="22.5" customHeight="1">
      <c r="D1227" s="250"/>
      <c r="E1227" s="305"/>
      <c r="F1227" s="250"/>
    </row>
    <row r="1228" spans="4:6" ht="22.5" customHeight="1">
      <c r="D1228" s="250"/>
      <c r="E1228" s="305"/>
      <c r="F1228" s="250"/>
    </row>
    <row r="1229" spans="4:6" ht="22.5" customHeight="1">
      <c r="D1229" s="250"/>
      <c r="E1229" s="305"/>
      <c r="F1229" s="250"/>
    </row>
    <row r="1230" spans="4:6" ht="22.5" customHeight="1">
      <c r="D1230" s="250"/>
      <c r="E1230" s="305"/>
      <c r="F1230" s="250"/>
    </row>
    <row r="1231" spans="4:6" ht="22.5" customHeight="1">
      <c r="D1231" s="250"/>
      <c r="E1231" s="305"/>
      <c r="F1231" s="250"/>
    </row>
    <row r="1232" spans="4:6" ht="22.5" customHeight="1">
      <c r="D1232" s="250"/>
      <c r="E1232" s="305"/>
      <c r="F1232" s="250"/>
    </row>
    <row r="1233" spans="4:6" ht="22.5" customHeight="1">
      <c r="D1233" s="250"/>
      <c r="E1233" s="305"/>
      <c r="F1233" s="250"/>
    </row>
    <row r="1234" spans="4:6" ht="22.5" customHeight="1">
      <c r="D1234" s="250"/>
      <c r="E1234" s="305"/>
      <c r="F1234" s="250"/>
    </row>
    <row r="1235" spans="4:6" ht="22.5" customHeight="1">
      <c r="D1235" s="250"/>
      <c r="E1235" s="305"/>
      <c r="F1235" s="250"/>
    </row>
    <row r="1236" spans="4:6" ht="22.5" customHeight="1">
      <c r="D1236" s="250"/>
      <c r="E1236" s="305"/>
      <c r="F1236" s="250"/>
    </row>
    <row r="1237" spans="4:6" ht="22.5" customHeight="1">
      <c r="D1237" s="250"/>
      <c r="E1237" s="305"/>
      <c r="F1237" s="250"/>
    </row>
    <row r="1238" spans="4:6" ht="22.5" customHeight="1">
      <c r="D1238" s="250"/>
      <c r="E1238" s="305"/>
      <c r="F1238" s="250"/>
    </row>
    <row r="1239" spans="4:6" ht="22.5" customHeight="1">
      <c r="D1239" s="250"/>
      <c r="E1239" s="305"/>
      <c r="F1239" s="250"/>
    </row>
    <row r="1240" spans="4:6" ht="22.5" customHeight="1">
      <c r="D1240" s="250"/>
      <c r="E1240" s="305"/>
      <c r="F1240" s="250"/>
    </row>
    <row r="1241" spans="4:6" ht="22.5" customHeight="1">
      <c r="D1241" s="250"/>
      <c r="E1241" s="305"/>
      <c r="F1241" s="250"/>
    </row>
    <row r="1242" spans="4:6" ht="22.5" customHeight="1">
      <c r="D1242" s="250"/>
      <c r="E1242" s="305"/>
      <c r="F1242" s="250"/>
    </row>
    <row r="1243" spans="4:6" ht="22.5" customHeight="1">
      <c r="D1243" s="250"/>
      <c r="E1243" s="305"/>
      <c r="F1243" s="250"/>
    </row>
    <row r="1244" spans="4:6" ht="22.5" customHeight="1">
      <c r="D1244" s="250"/>
      <c r="E1244" s="305"/>
      <c r="F1244" s="250"/>
    </row>
    <row r="1245" spans="4:6" ht="22.5" customHeight="1">
      <c r="D1245" s="250"/>
      <c r="E1245" s="305"/>
      <c r="F1245" s="250"/>
    </row>
    <row r="1246" spans="4:6" ht="22.5" customHeight="1">
      <c r="D1246" s="250"/>
      <c r="E1246" s="305"/>
      <c r="F1246" s="250"/>
    </row>
    <row r="1247" spans="4:6" ht="22.5" customHeight="1">
      <c r="D1247" s="250"/>
      <c r="E1247" s="305"/>
      <c r="F1247" s="250"/>
    </row>
    <row r="1248" spans="4:6" ht="22.5" customHeight="1">
      <c r="D1248" s="250"/>
      <c r="E1248" s="305"/>
      <c r="F1248" s="250"/>
    </row>
    <row r="1249" spans="4:6" ht="22.5" customHeight="1">
      <c r="D1249" s="250"/>
      <c r="E1249" s="305"/>
      <c r="F1249" s="250"/>
    </row>
    <row r="1250" spans="4:6" ht="22.5" customHeight="1">
      <c r="D1250" s="250"/>
      <c r="E1250" s="305"/>
      <c r="F1250" s="250"/>
    </row>
    <row r="1251" spans="4:6" ht="22.5" customHeight="1">
      <c r="D1251" s="250"/>
      <c r="E1251" s="305"/>
      <c r="F1251" s="250"/>
    </row>
    <row r="1252" spans="4:6" ht="22.5" customHeight="1">
      <c r="D1252" s="250"/>
      <c r="E1252" s="305"/>
      <c r="F1252" s="250"/>
    </row>
    <row r="1253" spans="4:6" ht="22.5" customHeight="1">
      <c r="D1253" s="250"/>
      <c r="E1253" s="305"/>
      <c r="F1253" s="250"/>
    </row>
    <row r="1254" spans="4:6" ht="22.5" customHeight="1">
      <c r="D1254" s="250"/>
      <c r="E1254" s="305"/>
      <c r="F1254" s="250"/>
    </row>
    <row r="1255" spans="4:6" ht="22.5" customHeight="1">
      <c r="D1255" s="250"/>
      <c r="E1255" s="305"/>
      <c r="F1255" s="250"/>
    </row>
    <row r="1256" spans="4:6" ht="22.5" customHeight="1">
      <c r="D1256" s="250"/>
      <c r="E1256" s="305"/>
      <c r="F1256" s="250"/>
    </row>
    <row r="1257" spans="4:6" ht="22.5" customHeight="1">
      <c r="D1257" s="250"/>
      <c r="E1257" s="305"/>
      <c r="F1257" s="250"/>
    </row>
    <row r="1258" spans="4:6" ht="22.5" customHeight="1">
      <c r="D1258" s="250"/>
      <c r="E1258" s="305"/>
      <c r="F1258" s="250"/>
    </row>
    <row r="1259" spans="4:6" ht="22.5" customHeight="1">
      <c r="D1259" s="250"/>
      <c r="E1259" s="305"/>
      <c r="F1259" s="250"/>
    </row>
    <row r="1260" spans="4:6" ht="22.5" customHeight="1">
      <c r="D1260" s="250"/>
      <c r="E1260" s="305"/>
      <c r="F1260" s="250"/>
    </row>
    <row r="1261" spans="4:6" ht="22.5" customHeight="1">
      <c r="D1261" s="250"/>
      <c r="E1261" s="305"/>
      <c r="F1261" s="250"/>
    </row>
    <row r="1262" spans="4:6" ht="22.5" customHeight="1">
      <c r="D1262" s="250"/>
      <c r="E1262" s="305"/>
      <c r="F1262" s="250"/>
    </row>
    <row r="1263" spans="4:6" ht="22.5" customHeight="1">
      <c r="D1263" s="250"/>
      <c r="E1263" s="305"/>
      <c r="F1263" s="250"/>
    </row>
    <row r="1264" spans="4:6" ht="22.5" customHeight="1">
      <c r="D1264" s="250"/>
      <c r="E1264" s="305"/>
      <c r="F1264" s="250"/>
    </row>
    <row r="1265" spans="4:6" ht="22.5" customHeight="1">
      <c r="D1265" s="250"/>
      <c r="E1265" s="305"/>
      <c r="F1265" s="250"/>
    </row>
    <row r="1266" spans="4:6" ht="22.5" customHeight="1">
      <c r="D1266" s="250"/>
      <c r="E1266" s="305"/>
      <c r="F1266" s="250"/>
    </row>
    <row r="1267" spans="4:6" ht="22.5" customHeight="1">
      <c r="D1267" s="250"/>
      <c r="E1267" s="305"/>
      <c r="F1267" s="250"/>
    </row>
    <row r="1268" spans="4:6" ht="22.5" customHeight="1">
      <c r="D1268" s="250"/>
      <c r="E1268" s="305"/>
      <c r="F1268" s="250"/>
    </row>
    <row r="1269" spans="4:6" ht="22.5" customHeight="1">
      <c r="D1269" s="250"/>
      <c r="E1269" s="305"/>
      <c r="F1269" s="250"/>
    </row>
    <row r="1270" spans="4:6" ht="22.5" customHeight="1">
      <c r="D1270" s="250"/>
      <c r="E1270" s="305"/>
      <c r="F1270" s="250"/>
    </row>
    <row r="1271" spans="4:6" ht="22.5" customHeight="1">
      <c r="D1271" s="250"/>
      <c r="E1271" s="305"/>
      <c r="F1271" s="250"/>
    </row>
    <row r="1272" spans="4:6" ht="22.5" customHeight="1">
      <c r="D1272" s="250"/>
      <c r="E1272" s="305"/>
      <c r="F1272" s="250"/>
    </row>
    <row r="1273" spans="4:6" ht="22.5" customHeight="1">
      <c r="D1273" s="250"/>
      <c r="E1273" s="305"/>
      <c r="F1273" s="250"/>
    </row>
    <row r="1274" spans="4:6" ht="22.5" customHeight="1">
      <c r="D1274" s="250"/>
      <c r="E1274" s="305"/>
      <c r="F1274" s="250"/>
    </row>
    <row r="1275" spans="4:6" ht="22.5" customHeight="1">
      <c r="D1275" s="250"/>
      <c r="E1275" s="305"/>
      <c r="F1275" s="250"/>
    </row>
    <row r="1276" spans="4:6" ht="22.5" customHeight="1">
      <c r="D1276" s="250"/>
      <c r="E1276" s="305"/>
      <c r="F1276" s="250"/>
    </row>
    <row r="1277" spans="4:6" ht="22.5" customHeight="1">
      <c r="D1277" s="250"/>
      <c r="E1277" s="305"/>
      <c r="F1277" s="250"/>
    </row>
    <row r="1278" spans="4:6" ht="22.5" customHeight="1">
      <c r="D1278" s="250"/>
      <c r="E1278" s="305"/>
      <c r="F1278" s="250"/>
    </row>
    <row r="1279" spans="4:6" ht="22.5" customHeight="1">
      <c r="D1279" s="250"/>
      <c r="E1279" s="305"/>
      <c r="F1279" s="250"/>
    </row>
    <row r="1280" spans="4:6" ht="22.5" customHeight="1">
      <c r="D1280" s="250"/>
      <c r="E1280" s="305"/>
      <c r="F1280" s="250"/>
    </row>
    <row r="1281" spans="4:6" ht="22.5" customHeight="1">
      <c r="D1281" s="250"/>
      <c r="E1281" s="305"/>
      <c r="F1281" s="250"/>
    </row>
    <row r="1282" spans="4:6" ht="22.5" customHeight="1">
      <c r="D1282" s="250"/>
      <c r="E1282" s="305"/>
      <c r="F1282" s="250"/>
    </row>
    <row r="1283" spans="4:6" ht="22.5" customHeight="1">
      <c r="D1283" s="250"/>
      <c r="E1283" s="305"/>
      <c r="F1283" s="250"/>
    </row>
    <row r="1284" spans="4:6" ht="22.5" customHeight="1">
      <c r="D1284" s="250"/>
      <c r="E1284" s="305"/>
      <c r="F1284" s="250"/>
    </row>
    <row r="1285" spans="4:6" ht="22.5" customHeight="1">
      <c r="D1285" s="250"/>
      <c r="E1285" s="305"/>
      <c r="F1285" s="250"/>
    </row>
    <row r="1286" spans="4:6" ht="22.5" customHeight="1">
      <c r="D1286" s="250"/>
      <c r="E1286" s="305"/>
      <c r="F1286" s="250"/>
    </row>
    <row r="1287" spans="4:6" ht="22.5" customHeight="1">
      <c r="D1287" s="250"/>
      <c r="E1287" s="305"/>
      <c r="F1287" s="250"/>
    </row>
    <row r="1288" spans="4:6" ht="22.5" customHeight="1">
      <c r="D1288" s="250"/>
      <c r="E1288" s="305"/>
      <c r="F1288" s="250"/>
    </row>
    <row r="1289" spans="4:6" ht="22.5" customHeight="1">
      <c r="D1289" s="250"/>
      <c r="E1289" s="305"/>
      <c r="F1289" s="250"/>
    </row>
    <row r="1290" spans="4:6" ht="22.5" customHeight="1">
      <c r="D1290" s="250"/>
      <c r="E1290" s="305"/>
      <c r="F1290" s="250"/>
    </row>
    <row r="1291" spans="4:6" ht="22.5" customHeight="1">
      <c r="D1291" s="250"/>
      <c r="E1291" s="305"/>
      <c r="F1291" s="250"/>
    </row>
    <row r="1292" spans="4:6" ht="22.5" customHeight="1">
      <c r="D1292" s="250"/>
      <c r="E1292" s="305"/>
      <c r="F1292" s="250"/>
    </row>
    <row r="1293" spans="4:6" ht="22.5" customHeight="1">
      <c r="D1293" s="250"/>
      <c r="E1293" s="305"/>
      <c r="F1293" s="250"/>
    </row>
    <row r="1294" spans="4:6" ht="22.5" customHeight="1">
      <c r="D1294" s="250"/>
      <c r="E1294" s="305"/>
      <c r="F1294" s="250"/>
    </row>
    <row r="1295" spans="4:6" ht="22.5" customHeight="1">
      <c r="D1295" s="250"/>
      <c r="E1295" s="305"/>
      <c r="F1295" s="250"/>
    </row>
    <row r="1296" spans="4:6" ht="22.5" customHeight="1">
      <c r="D1296" s="250"/>
      <c r="E1296" s="305"/>
      <c r="F1296" s="250"/>
    </row>
    <row r="1297" spans="4:6" ht="22.5" customHeight="1">
      <c r="D1297" s="250"/>
      <c r="E1297" s="305"/>
      <c r="F1297" s="250"/>
    </row>
    <row r="1298" spans="4:6" ht="22.5" customHeight="1">
      <c r="D1298" s="250"/>
      <c r="E1298" s="305"/>
      <c r="F1298" s="250"/>
    </row>
    <row r="1299" spans="4:6" ht="22.5" customHeight="1">
      <c r="D1299" s="250"/>
      <c r="E1299" s="305"/>
      <c r="F1299" s="250"/>
    </row>
    <row r="1300" spans="4:6" ht="22.5" customHeight="1">
      <c r="D1300" s="250"/>
      <c r="E1300" s="305"/>
      <c r="F1300" s="250"/>
    </row>
    <row r="1301" spans="4:6" ht="22.5" customHeight="1">
      <c r="D1301" s="250"/>
      <c r="E1301" s="305"/>
      <c r="F1301" s="250"/>
    </row>
    <row r="1302" spans="4:6" ht="22.5" customHeight="1">
      <c r="D1302" s="250"/>
      <c r="E1302" s="305"/>
      <c r="F1302" s="250"/>
    </row>
    <row r="1303" spans="4:6" ht="22.5" customHeight="1">
      <c r="D1303" s="250"/>
      <c r="E1303" s="305"/>
      <c r="F1303" s="250"/>
    </row>
    <row r="1304" spans="4:6" ht="22.5" customHeight="1">
      <c r="D1304" s="250"/>
      <c r="E1304" s="305"/>
      <c r="F1304" s="250"/>
    </row>
    <row r="1305" spans="4:6" ht="22.5" customHeight="1">
      <c r="D1305" s="250"/>
      <c r="E1305" s="305"/>
      <c r="F1305" s="250"/>
    </row>
    <row r="1306" spans="4:6" ht="22.5" customHeight="1">
      <c r="D1306" s="250"/>
      <c r="E1306" s="305"/>
      <c r="F1306" s="250"/>
    </row>
    <row r="1307" spans="4:6" ht="22.5" customHeight="1">
      <c r="D1307" s="250"/>
      <c r="E1307" s="305"/>
      <c r="F1307" s="250"/>
    </row>
    <row r="1308" spans="4:6" ht="22.5" customHeight="1">
      <c r="D1308" s="250"/>
      <c r="E1308" s="305"/>
      <c r="F1308" s="250"/>
    </row>
    <row r="1309" spans="4:6" ht="22.5" customHeight="1">
      <c r="D1309" s="250"/>
      <c r="E1309" s="305"/>
      <c r="F1309" s="250"/>
    </row>
    <row r="1310" spans="4:6" ht="22.5" customHeight="1">
      <c r="D1310" s="250"/>
      <c r="E1310" s="305"/>
      <c r="F1310" s="250"/>
    </row>
    <row r="1311" spans="4:6" ht="22.5" customHeight="1">
      <c r="D1311" s="250"/>
      <c r="E1311" s="305"/>
      <c r="F1311" s="250"/>
    </row>
    <row r="1312" spans="4:6" ht="22.5" customHeight="1">
      <c r="D1312" s="250"/>
      <c r="E1312" s="305"/>
      <c r="F1312" s="250"/>
    </row>
    <row r="1313" spans="4:6" ht="22.5" customHeight="1">
      <c r="D1313" s="250"/>
      <c r="E1313" s="305"/>
      <c r="F1313" s="250"/>
    </row>
    <row r="1314" spans="4:6" ht="22.5" customHeight="1">
      <c r="D1314" s="250"/>
      <c r="E1314" s="305"/>
      <c r="F1314" s="250"/>
    </row>
    <row r="1315" spans="4:6" ht="22.5" customHeight="1">
      <c r="D1315" s="250"/>
      <c r="E1315" s="305"/>
      <c r="F1315" s="250"/>
    </row>
    <row r="1316" spans="4:6" ht="22.5" customHeight="1">
      <c r="D1316" s="250"/>
      <c r="E1316" s="305"/>
      <c r="F1316" s="250"/>
    </row>
    <row r="1317" spans="4:6" ht="22.5" customHeight="1">
      <c r="D1317" s="250"/>
      <c r="E1317" s="305"/>
      <c r="F1317" s="250"/>
    </row>
    <row r="1318" spans="4:6" ht="22.5" customHeight="1">
      <c r="D1318" s="250"/>
      <c r="E1318" s="305"/>
      <c r="F1318" s="250"/>
    </row>
    <row r="1319" spans="4:6" ht="22.5" customHeight="1">
      <c r="D1319" s="250"/>
      <c r="E1319" s="305"/>
      <c r="F1319" s="250"/>
    </row>
    <row r="1320" spans="4:6" ht="22.5" customHeight="1">
      <c r="D1320" s="250"/>
      <c r="E1320" s="305"/>
      <c r="F1320" s="250"/>
    </row>
    <row r="1321" spans="4:6" ht="22.5" customHeight="1">
      <c r="D1321" s="250"/>
      <c r="E1321" s="305"/>
      <c r="F1321" s="250"/>
    </row>
    <row r="1322" spans="4:6" ht="22.5" customHeight="1">
      <c r="D1322" s="250"/>
      <c r="E1322" s="305"/>
      <c r="F1322" s="250"/>
    </row>
    <row r="1323" spans="4:6" ht="22.5" customHeight="1">
      <c r="D1323" s="250"/>
      <c r="E1323" s="305"/>
      <c r="F1323" s="250"/>
    </row>
    <row r="1324" spans="4:6" ht="22.5" customHeight="1">
      <c r="D1324" s="250"/>
      <c r="E1324" s="305"/>
      <c r="F1324" s="250"/>
    </row>
    <row r="1325" spans="4:6" ht="22.5" customHeight="1">
      <c r="D1325" s="250"/>
      <c r="E1325" s="305"/>
      <c r="F1325" s="250"/>
    </row>
    <row r="1326" spans="4:6" ht="22.5" customHeight="1">
      <c r="D1326" s="250"/>
      <c r="E1326" s="305"/>
      <c r="F1326" s="250"/>
    </row>
    <row r="1327" spans="4:6" ht="22.5" customHeight="1">
      <c r="D1327" s="250"/>
      <c r="E1327" s="305"/>
      <c r="F1327" s="250"/>
    </row>
    <row r="1328" spans="4:6" ht="22.5" customHeight="1">
      <c r="D1328" s="250"/>
      <c r="E1328" s="305"/>
      <c r="F1328" s="250"/>
    </row>
    <row r="1329" spans="4:6" ht="22.5" customHeight="1">
      <c r="D1329" s="250"/>
      <c r="E1329" s="305"/>
      <c r="F1329" s="250"/>
    </row>
    <row r="1330" spans="4:6" ht="22.5" customHeight="1">
      <c r="D1330" s="250"/>
      <c r="E1330" s="305"/>
      <c r="F1330" s="250"/>
    </row>
    <row r="1331" spans="4:6" ht="22.5" customHeight="1">
      <c r="D1331" s="250"/>
      <c r="E1331" s="305"/>
      <c r="F1331" s="250"/>
    </row>
    <row r="1332" spans="4:6" ht="22.5" customHeight="1">
      <c r="D1332" s="250"/>
      <c r="E1332" s="305"/>
      <c r="F1332" s="250"/>
    </row>
    <row r="1333" spans="4:6" ht="22.5" customHeight="1">
      <c r="D1333" s="250"/>
      <c r="E1333" s="305"/>
      <c r="F1333" s="250"/>
    </row>
    <row r="1334" spans="4:6" ht="22.5" customHeight="1">
      <c r="D1334" s="250"/>
      <c r="E1334" s="305"/>
      <c r="F1334" s="250"/>
    </row>
    <row r="1335" spans="4:6" ht="22.5" customHeight="1">
      <c r="D1335" s="250"/>
      <c r="E1335" s="305"/>
      <c r="F1335" s="250"/>
    </row>
    <row r="1336" spans="4:6" ht="22.5" customHeight="1">
      <c r="D1336" s="250"/>
      <c r="E1336" s="305"/>
      <c r="F1336" s="250"/>
    </row>
    <row r="1337" spans="4:6" ht="22.5" customHeight="1">
      <c r="D1337" s="250"/>
      <c r="E1337" s="305"/>
      <c r="F1337" s="250"/>
    </row>
    <row r="1338" spans="4:6" ht="22.5" customHeight="1">
      <c r="D1338" s="250"/>
      <c r="E1338" s="305"/>
      <c r="F1338" s="250"/>
    </row>
    <row r="1339" spans="4:6" ht="22.5" customHeight="1">
      <c r="D1339" s="250"/>
      <c r="E1339" s="305"/>
      <c r="F1339" s="250"/>
    </row>
    <row r="1340" spans="4:6" ht="22.5" customHeight="1">
      <c r="D1340" s="250"/>
      <c r="E1340" s="305"/>
      <c r="F1340" s="250"/>
    </row>
    <row r="1341" spans="4:6" ht="22.5" customHeight="1">
      <c r="D1341" s="250"/>
      <c r="E1341" s="305"/>
      <c r="F1341" s="250"/>
    </row>
    <row r="1342" spans="4:6" ht="22.5" customHeight="1">
      <c r="D1342" s="250"/>
      <c r="E1342" s="305"/>
      <c r="F1342" s="250"/>
    </row>
    <row r="1343" spans="4:6" ht="22.5" customHeight="1">
      <c r="D1343" s="250"/>
      <c r="E1343" s="305"/>
      <c r="F1343" s="250"/>
    </row>
    <row r="1344" spans="4:6" ht="22.5" customHeight="1">
      <c r="D1344" s="250"/>
      <c r="E1344" s="305"/>
      <c r="F1344" s="250"/>
    </row>
    <row r="1345" spans="4:6" ht="22.5" customHeight="1">
      <c r="D1345" s="250"/>
      <c r="E1345" s="305"/>
      <c r="F1345" s="250"/>
    </row>
    <row r="1346" spans="4:6" ht="22.5" customHeight="1">
      <c r="D1346" s="250"/>
      <c r="E1346" s="305"/>
      <c r="F1346" s="250"/>
    </row>
    <row r="1347" spans="4:6" ht="22.5" customHeight="1">
      <c r="D1347" s="250"/>
      <c r="E1347" s="305"/>
      <c r="F1347" s="250"/>
    </row>
    <row r="1348" spans="4:6" ht="22.5" customHeight="1">
      <c r="D1348" s="250"/>
      <c r="E1348" s="305"/>
      <c r="F1348" s="250"/>
    </row>
    <row r="1349" spans="4:6" ht="22.5" customHeight="1">
      <c r="D1349" s="250"/>
      <c r="E1349" s="305"/>
      <c r="F1349" s="250"/>
    </row>
    <row r="1350" spans="4:6" ht="22.5" customHeight="1">
      <c r="D1350" s="250"/>
      <c r="E1350" s="305"/>
      <c r="F1350" s="250"/>
    </row>
    <row r="1351" spans="4:6" ht="22.5" customHeight="1">
      <c r="D1351" s="250"/>
      <c r="E1351" s="305"/>
      <c r="F1351" s="250"/>
    </row>
    <row r="1352" spans="4:6" ht="22.5" customHeight="1">
      <c r="D1352" s="250"/>
      <c r="E1352" s="305"/>
      <c r="F1352" s="250"/>
    </row>
    <row r="1353" spans="4:6" ht="22.5" customHeight="1">
      <c r="D1353" s="250"/>
      <c r="E1353" s="305"/>
      <c r="F1353" s="250"/>
    </row>
    <row r="1354" spans="4:6" ht="22.5" customHeight="1">
      <c r="D1354" s="250"/>
      <c r="E1354" s="305"/>
      <c r="F1354" s="250"/>
    </row>
    <row r="1355" spans="4:6" ht="22.5" customHeight="1">
      <c r="D1355" s="250"/>
      <c r="E1355" s="305"/>
      <c r="F1355" s="250"/>
    </row>
    <row r="1356" spans="4:6" ht="22.5" customHeight="1">
      <c r="D1356" s="250"/>
      <c r="E1356" s="305"/>
      <c r="F1356" s="250"/>
    </row>
    <row r="1357" spans="4:6" ht="22.5" customHeight="1">
      <c r="D1357" s="250"/>
      <c r="E1357" s="305"/>
      <c r="F1357" s="250"/>
    </row>
    <row r="1358" spans="4:6" ht="22.5" customHeight="1">
      <c r="D1358" s="250"/>
      <c r="E1358" s="305"/>
      <c r="F1358" s="250"/>
    </row>
    <row r="1359" spans="4:6" ht="22.5" customHeight="1">
      <c r="D1359" s="250"/>
      <c r="E1359" s="305"/>
      <c r="F1359" s="250"/>
    </row>
    <row r="1360" spans="4:6" ht="22.5" customHeight="1">
      <c r="D1360" s="250"/>
      <c r="E1360" s="305"/>
      <c r="F1360" s="250"/>
    </row>
    <row r="1361" spans="4:6" ht="22.5" customHeight="1">
      <c r="D1361" s="250"/>
      <c r="E1361" s="305"/>
      <c r="F1361" s="250"/>
    </row>
    <row r="1362" spans="4:6" ht="22.5" customHeight="1">
      <c r="D1362" s="250"/>
      <c r="E1362" s="305"/>
      <c r="F1362" s="250"/>
    </row>
    <row r="1363" spans="4:6" ht="22.5" customHeight="1">
      <c r="D1363" s="250"/>
      <c r="E1363" s="305"/>
      <c r="F1363" s="250"/>
    </row>
    <row r="1364" spans="4:6" ht="22.5" customHeight="1">
      <c r="D1364" s="250"/>
      <c r="E1364" s="305"/>
      <c r="F1364" s="250"/>
    </row>
    <row r="1365" spans="4:6" ht="22.5" customHeight="1">
      <c r="D1365" s="250"/>
      <c r="E1365" s="305"/>
      <c r="F1365" s="250"/>
    </row>
    <row r="1366" spans="4:6" ht="22.5" customHeight="1">
      <c r="D1366" s="250"/>
      <c r="E1366" s="305"/>
      <c r="F1366" s="250"/>
    </row>
    <row r="1367" spans="4:6" ht="22.5" customHeight="1">
      <c r="D1367" s="250"/>
      <c r="E1367" s="305"/>
      <c r="F1367" s="250"/>
    </row>
    <row r="1368" spans="4:6" ht="22.5" customHeight="1">
      <c r="D1368" s="250"/>
      <c r="E1368" s="305"/>
      <c r="F1368" s="250"/>
    </row>
    <row r="1369" spans="4:6" ht="22.5" customHeight="1">
      <c r="D1369" s="250"/>
      <c r="E1369" s="305"/>
      <c r="F1369" s="250"/>
    </row>
    <row r="1370" spans="4:6" ht="22.5" customHeight="1">
      <c r="D1370" s="250"/>
      <c r="E1370" s="305"/>
      <c r="F1370" s="250"/>
    </row>
    <row r="1371" spans="4:6" ht="22.5" customHeight="1">
      <c r="D1371" s="250"/>
      <c r="E1371" s="305"/>
      <c r="F1371" s="250"/>
    </row>
    <row r="1372" spans="4:6" ht="22.5" customHeight="1">
      <c r="D1372" s="250"/>
      <c r="E1372" s="305"/>
      <c r="F1372" s="250"/>
    </row>
    <row r="1373" spans="4:6" ht="22.5" customHeight="1">
      <c r="D1373" s="250"/>
      <c r="E1373" s="305"/>
      <c r="F1373" s="250"/>
    </row>
    <row r="1374" spans="4:6" ht="22.5" customHeight="1">
      <c r="D1374" s="250"/>
      <c r="E1374" s="305"/>
      <c r="F1374" s="250"/>
    </row>
    <row r="1375" spans="4:6" ht="22.5" customHeight="1">
      <c r="D1375" s="250"/>
      <c r="E1375" s="305"/>
      <c r="F1375" s="250"/>
    </row>
    <row r="1376" spans="4:6" ht="22.5" customHeight="1">
      <c r="D1376" s="250"/>
      <c r="E1376" s="305"/>
      <c r="F1376" s="250"/>
    </row>
    <row r="1377" spans="4:6" ht="22.5" customHeight="1">
      <c r="D1377" s="250"/>
      <c r="E1377" s="305"/>
      <c r="F1377" s="250"/>
    </row>
    <row r="1378" spans="4:6" ht="22.5" customHeight="1">
      <c r="D1378" s="250"/>
      <c r="E1378" s="305"/>
      <c r="F1378" s="250"/>
    </row>
    <row r="1379" spans="4:6" ht="22.5" customHeight="1">
      <c r="D1379" s="250"/>
      <c r="E1379" s="305"/>
      <c r="F1379" s="250"/>
    </row>
    <row r="1380" spans="4:6" ht="22.5" customHeight="1">
      <c r="D1380" s="250"/>
      <c r="E1380" s="305"/>
      <c r="F1380" s="250"/>
    </row>
    <row r="1381" spans="4:6" ht="22.5" customHeight="1">
      <c r="D1381" s="250"/>
      <c r="E1381" s="305"/>
      <c r="F1381" s="250"/>
    </row>
    <row r="1382" spans="4:6" ht="22.5" customHeight="1">
      <c r="D1382" s="250"/>
      <c r="E1382" s="305"/>
      <c r="F1382" s="250"/>
    </row>
    <row r="1383" spans="4:6" ht="22.5" customHeight="1">
      <c r="D1383" s="250"/>
      <c r="E1383" s="305"/>
      <c r="F1383" s="250"/>
    </row>
    <row r="1384" spans="4:6" ht="22.5" customHeight="1">
      <c r="D1384" s="250"/>
      <c r="E1384" s="305"/>
      <c r="F1384" s="250"/>
    </row>
    <row r="1385" spans="4:6" ht="22.5" customHeight="1">
      <c r="D1385" s="250"/>
      <c r="E1385" s="305"/>
      <c r="F1385" s="250"/>
    </row>
    <row r="1386" spans="4:6" ht="22.5" customHeight="1">
      <c r="D1386" s="250"/>
      <c r="E1386" s="305"/>
      <c r="F1386" s="250"/>
    </row>
    <row r="1387" spans="4:6" ht="22.5" customHeight="1">
      <c r="D1387" s="250"/>
      <c r="E1387" s="305"/>
      <c r="F1387" s="250"/>
    </row>
    <row r="1388" spans="4:6" ht="22.5" customHeight="1">
      <c r="D1388" s="250"/>
      <c r="E1388" s="305"/>
      <c r="F1388" s="250"/>
    </row>
    <row r="1389" spans="4:6" ht="22.5" customHeight="1">
      <c r="D1389" s="250"/>
      <c r="E1389" s="305"/>
      <c r="F1389" s="250"/>
    </row>
    <row r="1390" spans="4:6" ht="22.5" customHeight="1">
      <c r="D1390" s="250"/>
      <c r="E1390" s="305"/>
      <c r="F1390" s="250"/>
    </row>
    <row r="1391" spans="4:6" ht="22.5" customHeight="1">
      <c r="D1391" s="250"/>
      <c r="E1391" s="305"/>
      <c r="F1391" s="250"/>
    </row>
    <row r="1392" spans="4:6" ht="22.5" customHeight="1">
      <c r="D1392" s="250"/>
      <c r="E1392" s="305"/>
      <c r="F1392" s="250"/>
    </row>
    <row r="1393" spans="4:6" ht="22.5" customHeight="1">
      <c r="D1393" s="250"/>
      <c r="E1393" s="305"/>
      <c r="F1393" s="250"/>
    </row>
    <row r="1394" spans="4:6" ht="22.5" customHeight="1">
      <c r="D1394" s="250"/>
      <c r="E1394" s="305"/>
      <c r="F1394" s="250"/>
    </row>
    <row r="1395" spans="4:6" ht="22.5" customHeight="1">
      <c r="D1395" s="250"/>
      <c r="E1395" s="305"/>
      <c r="F1395" s="250"/>
    </row>
    <row r="1396" spans="4:6" ht="22.5" customHeight="1">
      <c r="D1396" s="250"/>
      <c r="E1396" s="305"/>
      <c r="F1396" s="250"/>
    </row>
    <row r="1397" spans="4:6" ht="22.5" customHeight="1">
      <c r="D1397" s="250"/>
      <c r="E1397" s="305"/>
      <c r="F1397" s="250"/>
    </row>
    <row r="1398" spans="4:6" ht="22.5" customHeight="1">
      <c r="D1398" s="250"/>
      <c r="E1398" s="305"/>
      <c r="F1398" s="250"/>
    </row>
    <row r="1399" spans="4:6" ht="22.5" customHeight="1">
      <c r="D1399" s="250"/>
      <c r="E1399" s="305"/>
      <c r="F1399" s="250"/>
    </row>
    <row r="1400" spans="4:6" ht="22.5" customHeight="1">
      <c r="D1400" s="250"/>
      <c r="E1400" s="305"/>
      <c r="F1400" s="250"/>
    </row>
    <row r="1401" spans="4:6" ht="22.5" customHeight="1">
      <c r="D1401" s="250"/>
      <c r="E1401" s="305"/>
      <c r="F1401" s="250"/>
    </row>
    <row r="1402" spans="4:6" ht="22.5" customHeight="1">
      <c r="D1402" s="250"/>
      <c r="E1402" s="305"/>
      <c r="F1402" s="250"/>
    </row>
    <row r="1403" spans="4:6" ht="22.5" customHeight="1">
      <c r="D1403" s="250"/>
      <c r="E1403" s="305"/>
      <c r="F1403" s="250"/>
    </row>
    <row r="1404" spans="4:6" ht="22.5" customHeight="1">
      <c r="D1404" s="250"/>
      <c r="E1404" s="305"/>
      <c r="F1404" s="250"/>
    </row>
    <row r="1405" spans="4:6" ht="22.5" customHeight="1">
      <c r="D1405" s="250"/>
      <c r="E1405" s="305"/>
      <c r="F1405" s="250"/>
    </row>
    <row r="1406" spans="4:6" ht="22.5" customHeight="1">
      <c r="D1406" s="250"/>
      <c r="E1406" s="305"/>
      <c r="F1406" s="250"/>
    </row>
    <row r="1407" spans="4:6" ht="22.5" customHeight="1">
      <c r="D1407" s="250"/>
      <c r="E1407" s="305"/>
      <c r="F1407" s="250"/>
    </row>
    <row r="1408" spans="4:6" ht="22.5" customHeight="1">
      <c r="D1408" s="250"/>
      <c r="E1408" s="305"/>
      <c r="F1408" s="250"/>
    </row>
    <row r="1409" spans="4:6" ht="22.5" customHeight="1">
      <c r="D1409" s="250"/>
      <c r="E1409" s="305"/>
      <c r="F1409" s="250"/>
    </row>
    <row r="1410" spans="4:6" ht="22.5" customHeight="1">
      <c r="D1410" s="250"/>
      <c r="E1410" s="305"/>
      <c r="F1410" s="250"/>
    </row>
    <row r="1411" spans="4:6" ht="22.5" customHeight="1">
      <c r="D1411" s="250"/>
      <c r="E1411" s="305"/>
      <c r="F1411" s="250"/>
    </row>
    <row r="1412" spans="4:6" ht="22.5" customHeight="1">
      <c r="D1412" s="250"/>
      <c r="E1412" s="305"/>
      <c r="F1412" s="250"/>
    </row>
    <row r="1413" spans="4:6" ht="22.5" customHeight="1">
      <c r="D1413" s="250"/>
      <c r="E1413" s="305"/>
      <c r="F1413" s="250"/>
    </row>
    <row r="1414" spans="4:6" ht="22.5" customHeight="1">
      <c r="D1414" s="250"/>
      <c r="E1414" s="305"/>
      <c r="F1414" s="250"/>
    </row>
    <row r="1415" spans="4:6" ht="22.5" customHeight="1">
      <c r="D1415" s="250"/>
      <c r="E1415" s="305"/>
      <c r="F1415" s="250"/>
    </row>
    <row r="1416" spans="4:6" ht="22.5" customHeight="1">
      <c r="D1416" s="250"/>
      <c r="E1416" s="305"/>
      <c r="F1416" s="250"/>
    </row>
    <row r="1417" spans="4:6" ht="22.5" customHeight="1">
      <c r="D1417" s="250"/>
      <c r="E1417" s="305"/>
      <c r="F1417" s="250"/>
    </row>
    <row r="1418" spans="4:6" ht="22.5" customHeight="1">
      <c r="D1418" s="250"/>
      <c r="E1418" s="305"/>
      <c r="F1418" s="250"/>
    </row>
    <row r="1419" spans="4:6" ht="22.5" customHeight="1">
      <c r="D1419" s="250"/>
      <c r="E1419" s="305"/>
      <c r="F1419" s="250"/>
    </row>
    <row r="1420" spans="4:6" ht="22.5" customHeight="1">
      <c r="D1420" s="250"/>
      <c r="E1420" s="305"/>
      <c r="F1420" s="250"/>
    </row>
    <row r="1421" spans="4:6" ht="22.5" customHeight="1">
      <c r="D1421" s="250"/>
      <c r="E1421" s="305"/>
      <c r="F1421" s="250"/>
    </row>
    <row r="1422" spans="4:6" ht="22.5" customHeight="1">
      <c r="D1422" s="250"/>
      <c r="E1422" s="305"/>
      <c r="F1422" s="250"/>
    </row>
    <row r="1423" spans="4:6" ht="22.5" customHeight="1">
      <c r="D1423" s="250"/>
      <c r="E1423" s="305"/>
      <c r="F1423" s="250"/>
    </row>
    <row r="1424" spans="4:6" ht="22.5" customHeight="1">
      <c r="D1424" s="250"/>
      <c r="E1424" s="305"/>
      <c r="F1424" s="250"/>
    </row>
    <row r="1425" spans="4:6" ht="22.5" customHeight="1">
      <c r="D1425" s="250"/>
      <c r="E1425" s="305"/>
      <c r="F1425" s="250"/>
    </row>
    <row r="1426" spans="4:6" ht="22.5" customHeight="1">
      <c r="D1426" s="250"/>
      <c r="E1426" s="305"/>
      <c r="F1426" s="250"/>
    </row>
    <row r="1427" spans="4:6" ht="22.5" customHeight="1">
      <c r="D1427" s="250"/>
      <c r="E1427" s="305"/>
      <c r="F1427" s="250"/>
    </row>
    <row r="1428" spans="4:6" ht="22.5" customHeight="1">
      <c r="D1428" s="250"/>
      <c r="E1428" s="305"/>
      <c r="F1428" s="250"/>
    </row>
    <row r="1429" spans="4:6" ht="22.5" customHeight="1">
      <c r="D1429" s="250"/>
      <c r="E1429" s="305"/>
      <c r="F1429" s="250"/>
    </row>
    <row r="1430" spans="4:6" ht="22.5" customHeight="1">
      <c r="D1430" s="250"/>
      <c r="E1430" s="305"/>
      <c r="F1430" s="250"/>
    </row>
    <row r="1431" spans="4:6" ht="22.5" customHeight="1">
      <c r="D1431" s="250"/>
      <c r="E1431" s="305"/>
      <c r="F1431" s="250"/>
    </row>
    <row r="1432" spans="4:6" ht="22.5" customHeight="1">
      <c r="D1432" s="250"/>
      <c r="E1432" s="305"/>
      <c r="F1432" s="250"/>
    </row>
    <row r="1433" spans="4:6" ht="22.5" customHeight="1">
      <c r="D1433" s="250"/>
      <c r="E1433" s="305"/>
      <c r="F1433" s="250"/>
    </row>
    <row r="1434" spans="4:6" ht="22.5" customHeight="1">
      <c r="D1434" s="250"/>
      <c r="E1434" s="305"/>
      <c r="F1434" s="250"/>
    </row>
    <row r="1435" spans="4:6" ht="22.5" customHeight="1">
      <c r="D1435" s="250"/>
      <c r="E1435" s="305"/>
      <c r="F1435" s="250"/>
    </row>
    <row r="1436" spans="4:6" ht="22.5" customHeight="1">
      <c r="D1436" s="250"/>
      <c r="E1436" s="305"/>
      <c r="F1436" s="250"/>
    </row>
    <row r="1437" spans="4:6" ht="22.5" customHeight="1">
      <c r="D1437" s="250"/>
      <c r="E1437" s="305"/>
      <c r="F1437" s="250"/>
    </row>
    <row r="1438" spans="4:6" ht="22.5" customHeight="1">
      <c r="D1438" s="250"/>
      <c r="E1438" s="305"/>
      <c r="F1438" s="250"/>
    </row>
    <row r="1439" spans="4:6" ht="22.5" customHeight="1">
      <c r="D1439" s="250"/>
      <c r="E1439" s="305"/>
      <c r="F1439" s="250"/>
    </row>
    <row r="1440" spans="4:6" ht="22.5" customHeight="1">
      <c r="D1440" s="250"/>
      <c r="E1440" s="305"/>
      <c r="F1440" s="250"/>
    </row>
    <row r="1441" spans="4:6" ht="22.5" customHeight="1">
      <c r="D1441" s="250"/>
      <c r="E1441" s="305"/>
      <c r="F1441" s="250"/>
    </row>
    <row r="1442" spans="4:6" ht="22.5" customHeight="1">
      <c r="D1442" s="250"/>
      <c r="E1442" s="305"/>
      <c r="F1442" s="250"/>
    </row>
    <row r="1443" spans="4:6" ht="22.5" customHeight="1">
      <c r="D1443" s="250"/>
      <c r="E1443" s="305"/>
      <c r="F1443" s="250"/>
    </row>
    <row r="1444" spans="4:6" ht="22.5" customHeight="1">
      <c r="D1444" s="250"/>
      <c r="E1444" s="305"/>
      <c r="F1444" s="250"/>
    </row>
    <row r="1445" spans="4:6" ht="22.5" customHeight="1">
      <c r="D1445" s="250"/>
      <c r="E1445" s="305"/>
      <c r="F1445" s="250"/>
    </row>
    <row r="1446" spans="4:6" ht="22.5" customHeight="1">
      <c r="D1446" s="250"/>
      <c r="E1446" s="305"/>
      <c r="F1446" s="250"/>
    </row>
    <row r="1447" spans="4:6" ht="22.5" customHeight="1">
      <c r="D1447" s="250"/>
      <c r="E1447" s="305"/>
      <c r="F1447" s="250"/>
    </row>
    <row r="1448" spans="4:6" ht="22.5" customHeight="1">
      <c r="D1448" s="250"/>
      <c r="E1448" s="305"/>
      <c r="F1448" s="250"/>
    </row>
    <row r="1449" spans="4:6" ht="22.5" customHeight="1">
      <c r="D1449" s="250"/>
      <c r="E1449" s="305"/>
      <c r="F1449" s="250"/>
    </row>
    <row r="1450" spans="4:6" ht="22.5" customHeight="1">
      <c r="D1450" s="250"/>
      <c r="E1450" s="305"/>
      <c r="F1450" s="250"/>
    </row>
    <row r="1451" spans="4:6" ht="22.5" customHeight="1">
      <c r="D1451" s="250"/>
      <c r="E1451" s="305"/>
      <c r="F1451" s="250"/>
    </row>
    <row r="1452" spans="4:6" ht="22.5" customHeight="1">
      <c r="D1452" s="250"/>
      <c r="E1452" s="305"/>
      <c r="F1452" s="250"/>
    </row>
    <row r="1453" spans="4:6" ht="22.5" customHeight="1">
      <c r="D1453" s="250"/>
      <c r="E1453" s="305"/>
      <c r="F1453" s="250"/>
    </row>
    <row r="1454" spans="4:6" ht="22.5" customHeight="1">
      <c r="D1454" s="250"/>
      <c r="E1454" s="305"/>
      <c r="F1454" s="250"/>
    </row>
    <row r="1455" spans="4:6" ht="22.5" customHeight="1">
      <c r="D1455" s="250"/>
      <c r="E1455" s="305"/>
      <c r="F1455" s="250"/>
    </row>
    <row r="1456" spans="4:6" ht="22.5" customHeight="1">
      <c r="D1456" s="250"/>
      <c r="E1456" s="305"/>
      <c r="F1456" s="250"/>
    </row>
    <row r="1457" spans="4:6" ht="22.5" customHeight="1">
      <c r="D1457" s="250"/>
      <c r="E1457" s="305"/>
      <c r="F1457" s="250"/>
    </row>
    <row r="1458" spans="4:6" ht="22.5" customHeight="1">
      <c r="D1458" s="250"/>
      <c r="E1458" s="305"/>
      <c r="F1458" s="250"/>
    </row>
    <row r="1459" spans="4:6" ht="22.5" customHeight="1">
      <c r="D1459" s="250"/>
      <c r="E1459" s="305"/>
      <c r="F1459" s="250"/>
    </row>
    <row r="1460" spans="4:6" ht="22.5" customHeight="1">
      <c r="D1460" s="250"/>
      <c r="E1460" s="305"/>
      <c r="F1460" s="250"/>
    </row>
    <row r="1461" spans="4:6" ht="22.5" customHeight="1">
      <c r="D1461" s="250"/>
      <c r="E1461" s="305"/>
      <c r="F1461" s="250"/>
    </row>
    <row r="1462" spans="4:6" ht="22.5" customHeight="1">
      <c r="D1462" s="250"/>
      <c r="E1462" s="305"/>
      <c r="F1462" s="250"/>
    </row>
    <row r="1463" spans="4:6" ht="22.5" customHeight="1">
      <c r="D1463" s="250"/>
      <c r="E1463" s="305"/>
      <c r="F1463" s="250"/>
    </row>
    <row r="1464" spans="4:6" ht="22.5" customHeight="1">
      <c r="D1464" s="250"/>
      <c r="E1464" s="305"/>
      <c r="F1464" s="250"/>
    </row>
    <row r="1465" spans="4:6" ht="22.5" customHeight="1">
      <c r="D1465" s="250"/>
      <c r="E1465" s="305"/>
      <c r="F1465" s="250"/>
    </row>
    <row r="1466" spans="4:6" ht="22.5" customHeight="1">
      <c r="D1466" s="250"/>
      <c r="E1466" s="305"/>
      <c r="F1466" s="250"/>
    </row>
    <row r="1467" spans="4:6" ht="22.5" customHeight="1">
      <c r="D1467" s="250"/>
      <c r="E1467" s="305"/>
      <c r="F1467" s="250"/>
    </row>
    <row r="1468" spans="4:6" ht="22.5" customHeight="1">
      <c r="D1468" s="250"/>
      <c r="E1468" s="305"/>
      <c r="F1468" s="250"/>
    </row>
    <row r="1469" spans="4:6" ht="22.5" customHeight="1">
      <c r="D1469" s="250"/>
      <c r="E1469" s="305"/>
      <c r="F1469" s="250"/>
    </row>
    <row r="1470" spans="4:6" ht="22.5" customHeight="1">
      <c r="D1470" s="250"/>
      <c r="E1470" s="305"/>
      <c r="F1470" s="250"/>
    </row>
    <row r="1471" spans="4:6" ht="22.5" customHeight="1">
      <c r="D1471" s="250"/>
      <c r="E1471" s="305"/>
      <c r="F1471" s="250"/>
    </row>
    <row r="1472" spans="4:6" ht="22.5" customHeight="1">
      <c r="D1472" s="250"/>
      <c r="E1472" s="305"/>
      <c r="F1472" s="250"/>
    </row>
    <row r="1473" spans="4:6" ht="22.5" customHeight="1">
      <c r="D1473" s="250"/>
      <c r="E1473" s="305"/>
      <c r="F1473" s="250"/>
    </row>
    <row r="1474" spans="4:6" ht="22.5" customHeight="1">
      <c r="D1474" s="250"/>
      <c r="E1474" s="305"/>
      <c r="F1474" s="250"/>
    </row>
    <row r="1475" spans="4:6" ht="22.5" customHeight="1">
      <c r="D1475" s="250"/>
      <c r="E1475" s="305"/>
      <c r="F1475" s="250"/>
    </row>
    <row r="1476" spans="4:6" ht="22.5" customHeight="1">
      <c r="D1476" s="250"/>
      <c r="E1476" s="305"/>
      <c r="F1476" s="250"/>
    </row>
    <row r="1477" spans="4:6" ht="22.5" customHeight="1">
      <c r="D1477" s="250"/>
      <c r="E1477" s="305"/>
      <c r="F1477" s="250"/>
    </row>
    <row r="1478" spans="4:6" ht="22.5" customHeight="1">
      <c r="D1478" s="250"/>
      <c r="E1478" s="305"/>
      <c r="F1478" s="250"/>
    </row>
    <row r="1479" spans="4:6" ht="22.5" customHeight="1">
      <c r="D1479" s="250"/>
      <c r="E1479" s="305"/>
      <c r="F1479" s="250"/>
    </row>
    <row r="1480" spans="4:6" ht="22.5" customHeight="1">
      <c r="D1480" s="250"/>
      <c r="E1480" s="305"/>
      <c r="F1480" s="250"/>
    </row>
    <row r="1481" spans="4:6" ht="22.5" customHeight="1">
      <c r="D1481" s="250"/>
      <c r="E1481" s="305"/>
      <c r="F1481" s="250"/>
    </row>
    <row r="1482" spans="4:6" ht="22.5" customHeight="1">
      <c r="D1482" s="250"/>
      <c r="E1482" s="305"/>
      <c r="F1482" s="250"/>
    </row>
    <row r="1483" spans="4:6" ht="22.5" customHeight="1">
      <c r="D1483" s="250"/>
      <c r="E1483" s="305"/>
      <c r="F1483" s="250"/>
    </row>
    <row r="1484" spans="4:6" ht="22.5" customHeight="1">
      <c r="D1484" s="250"/>
      <c r="E1484" s="305"/>
      <c r="F1484" s="250"/>
    </row>
    <row r="1485" spans="4:6" ht="22.5" customHeight="1">
      <c r="D1485" s="250"/>
      <c r="E1485" s="305"/>
      <c r="F1485" s="250"/>
    </row>
    <row r="1486" spans="4:6" ht="22.5" customHeight="1">
      <c r="D1486" s="250"/>
      <c r="E1486" s="305"/>
      <c r="F1486" s="250"/>
    </row>
    <row r="1487" spans="4:6" ht="22.5" customHeight="1">
      <c r="D1487" s="250"/>
      <c r="E1487" s="305"/>
      <c r="F1487" s="250"/>
    </row>
    <row r="1488" spans="4:6" ht="22.5" customHeight="1">
      <c r="D1488" s="250"/>
      <c r="E1488" s="305"/>
      <c r="F1488" s="250"/>
    </row>
    <row r="1489" spans="4:6" ht="22.5" customHeight="1">
      <c r="D1489" s="250"/>
      <c r="E1489" s="305"/>
      <c r="F1489" s="250"/>
    </row>
    <row r="1490" spans="4:6" ht="22.5" customHeight="1">
      <c r="D1490" s="250"/>
      <c r="E1490" s="305"/>
      <c r="F1490" s="250"/>
    </row>
    <row r="1491" spans="4:6" ht="22.5" customHeight="1">
      <c r="D1491" s="250"/>
      <c r="E1491" s="305"/>
      <c r="F1491" s="250"/>
    </row>
    <row r="1492" spans="4:6" ht="22.5" customHeight="1">
      <c r="D1492" s="250"/>
      <c r="E1492" s="305"/>
      <c r="F1492" s="250"/>
    </row>
    <row r="1493" spans="4:6" ht="22.5" customHeight="1">
      <c r="D1493" s="250"/>
      <c r="E1493" s="305"/>
      <c r="F1493" s="250"/>
    </row>
    <row r="1494" spans="4:6" ht="22.5" customHeight="1">
      <c r="D1494" s="250"/>
      <c r="E1494" s="305"/>
      <c r="F1494" s="250"/>
    </row>
    <row r="1495" spans="4:6" ht="22.5" customHeight="1">
      <c r="D1495" s="250"/>
      <c r="E1495" s="305"/>
      <c r="F1495" s="250"/>
    </row>
    <row r="1496" spans="4:6" ht="22.5" customHeight="1">
      <c r="D1496" s="250"/>
      <c r="E1496" s="305"/>
      <c r="F1496" s="250"/>
    </row>
    <row r="1497" spans="4:6" ht="22.5" customHeight="1">
      <c r="D1497" s="250"/>
      <c r="E1497" s="305"/>
      <c r="F1497" s="250"/>
    </row>
    <row r="1498" spans="4:6" ht="22.5" customHeight="1">
      <c r="D1498" s="250"/>
      <c r="E1498" s="305"/>
      <c r="F1498" s="250"/>
    </row>
    <row r="1499" spans="4:6" ht="22.5" customHeight="1">
      <c r="D1499" s="250"/>
      <c r="E1499" s="305"/>
      <c r="F1499" s="250"/>
    </row>
    <row r="1500" spans="4:6" ht="22.5" customHeight="1">
      <c r="D1500" s="250"/>
      <c r="E1500" s="305"/>
      <c r="F1500" s="250"/>
    </row>
    <row r="1501" spans="4:6" ht="22.5" customHeight="1">
      <c r="D1501" s="250"/>
      <c r="E1501" s="305"/>
      <c r="F1501" s="250"/>
    </row>
    <row r="1502" spans="4:6" ht="22.5" customHeight="1">
      <c r="D1502" s="250"/>
      <c r="E1502" s="305"/>
      <c r="F1502" s="250"/>
    </row>
    <row r="1503" spans="4:6" ht="22.5" customHeight="1">
      <c r="D1503" s="250"/>
      <c r="E1503" s="305"/>
      <c r="F1503" s="250"/>
    </row>
    <row r="1504" spans="4:6" ht="22.5" customHeight="1">
      <c r="D1504" s="250"/>
      <c r="E1504" s="305"/>
      <c r="F1504" s="250"/>
    </row>
    <row r="1505" spans="4:6" ht="22.5" customHeight="1">
      <c r="D1505" s="250"/>
      <c r="E1505" s="305"/>
      <c r="F1505" s="250"/>
    </row>
    <row r="1506" spans="4:6" ht="22.5" customHeight="1">
      <c r="D1506" s="250"/>
      <c r="E1506" s="305"/>
      <c r="F1506" s="250"/>
    </row>
    <row r="1507" spans="4:6" ht="22.5" customHeight="1">
      <c r="D1507" s="250"/>
      <c r="E1507" s="305"/>
      <c r="F1507" s="250"/>
    </row>
    <row r="1508" spans="4:6" ht="22.5" customHeight="1">
      <c r="D1508" s="250"/>
      <c r="E1508" s="305"/>
      <c r="F1508" s="250"/>
    </row>
    <row r="1509" spans="4:6" ht="22.5" customHeight="1">
      <c r="D1509" s="250"/>
      <c r="E1509" s="305"/>
      <c r="F1509" s="250"/>
    </row>
    <row r="1510" spans="4:6" ht="22.5" customHeight="1">
      <c r="D1510" s="250"/>
      <c r="E1510" s="305"/>
      <c r="F1510" s="250"/>
    </row>
    <row r="1511" spans="4:6" ht="22.5" customHeight="1">
      <c r="D1511" s="250"/>
      <c r="E1511" s="305"/>
      <c r="F1511" s="250"/>
    </row>
    <row r="1512" spans="4:6" ht="22.5" customHeight="1">
      <c r="D1512" s="250"/>
      <c r="E1512" s="305"/>
      <c r="F1512" s="250"/>
    </row>
    <row r="1513" spans="4:6" ht="22.5" customHeight="1">
      <c r="D1513" s="250"/>
      <c r="E1513" s="305"/>
      <c r="F1513" s="250"/>
    </row>
    <row r="1514" spans="4:6" ht="22.5" customHeight="1">
      <c r="D1514" s="250"/>
      <c r="E1514" s="305"/>
      <c r="F1514" s="250"/>
    </row>
    <row r="1515" spans="4:6" ht="22.5" customHeight="1">
      <c r="D1515" s="250"/>
      <c r="E1515" s="305"/>
      <c r="F1515" s="250"/>
    </row>
    <row r="1516" spans="4:6" ht="22.5" customHeight="1">
      <c r="D1516" s="250"/>
      <c r="E1516" s="305"/>
      <c r="F1516" s="250"/>
    </row>
    <row r="1517" spans="4:6" ht="22.5" customHeight="1">
      <c r="D1517" s="250"/>
      <c r="E1517" s="305"/>
      <c r="F1517" s="250"/>
    </row>
    <row r="1518" spans="4:6" ht="22.5" customHeight="1">
      <c r="D1518" s="250"/>
      <c r="E1518" s="305"/>
      <c r="F1518" s="250"/>
    </row>
    <row r="1519" spans="4:6" ht="22.5" customHeight="1">
      <c r="D1519" s="250"/>
      <c r="E1519" s="305"/>
      <c r="F1519" s="250"/>
    </row>
    <row r="1520" spans="4:6" ht="22.5" customHeight="1">
      <c r="D1520" s="250"/>
      <c r="E1520" s="305"/>
      <c r="F1520" s="250"/>
    </row>
    <row r="1521" spans="4:6" ht="22.5" customHeight="1">
      <c r="D1521" s="250"/>
      <c r="E1521" s="305"/>
      <c r="F1521" s="250"/>
    </row>
    <row r="1522" spans="4:6" ht="22.5" customHeight="1">
      <c r="D1522" s="250"/>
      <c r="E1522" s="305"/>
      <c r="F1522" s="250"/>
    </row>
    <row r="1523" spans="4:6" ht="22.5" customHeight="1">
      <c r="D1523" s="250"/>
      <c r="E1523" s="305"/>
      <c r="F1523" s="250"/>
    </row>
    <row r="1524" spans="4:6" ht="22.5" customHeight="1">
      <c r="D1524" s="250"/>
      <c r="E1524" s="305"/>
      <c r="F1524" s="250"/>
    </row>
    <row r="1525" spans="4:6" ht="22.5" customHeight="1">
      <c r="D1525" s="250"/>
      <c r="E1525" s="305"/>
      <c r="F1525" s="250"/>
    </row>
    <row r="1526" spans="4:6" ht="22.5" customHeight="1">
      <c r="D1526" s="250"/>
      <c r="E1526" s="305"/>
      <c r="F1526" s="250"/>
    </row>
    <row r="1527" spans="4:6" ht="22.5" customHeight="1">
      <c r="D1527" s="250"/>
      <c r="E1527" s="305"/>
      <c r="F1527" s="250"/>
    </row>
    <row r="1528" spans="4:6" ht="22.5" customHeight="1">
      <c r="D1528" s="250"/>
      <c r="E1528" s="305"/>
      <c r="F1528" s="250"/>
    </row>
    <row r="1529" spans="4:6" ht="22.5" customHeight="1">
      <c r="D1529" s="250"/>
      <c r="E1529" s="305"/>
      <c r="F1529" s="250"/>
    </row>
    <row r="1530" spans="4:6" ht="22.5" customHeight="1">
      <c r="D1530" s="250"/>
      <c r="E1530" s="305"/>
      <c r="F1530" s="250"/>
    </row>
    <row r="1531" spans="4:6" ht="22.5" customHeight="1">
      <c r="D1531" s="250"/>
      <c r="E1531" s="305"/>
      <c r="F1531" s="250"/>
    </row>
    <row r="1532" spans="4:6" ht="22.5" customHeight="1">
      <c r="D1532" s="250"/>
      <c r="E1532" s="305"/>
      <c r="F1532" s="250"/>
    </row>
    <row r="1533" spans="4:6" ht="22.5" customHeight="1">
      <c r="D1533" s="250"/>
      <c r="E1533" s="305"/>
      <c r="F1533" s="250"/>
    </row>
    <row r="1534" spans="4:6" ht="22.5" customHeight="1">
      <c r="D1534" s="250"/>
      <c r="E1534" s="305"/>
      <c r="F1534" s="250"/>
    </row>
    <row r="1535" spans="4:6" ht="22.5" customHeight="1">
      <c r="D1535" s="250"/>
      <c r="E1535" s="305"/>
      <c r="F1535" s="250"/>
    </row>
    <row r="1536" spans="4:6" ht="22.5" customHeight="1">
      <c r="D1536" s="250"/>
      <c r="E1536" s="305"/>
      <c r="F1536" s="250"/>
    </row>
    <row r="1537" spans="4:6" ht="22.5" customHeight="1">
      <c r="D1537" s="250"/>
      <c r="E1537" s="305"/>
      <c r="F1537" s="250"/>
    </row>
    <row r="1538" spans="4:6" ht="22.5" customHeight="1">
      <c r="D1538" s="250"/>
      <c r="E1538" s="305"/>
      <c r="F1538" s="250"/>
    </row>
    <row r="1539" spans="4:6" ht="22.5" customHeight="1">
      <c r="D1539" s="250"/>
      <c r="E1539" s="305"/>
      <c r="F1539" s="250"/>
    </row>
    <row r="1540" spans="4:6" ht="22.5" customHeight="1">
      <c r="D1540" s="250"/>
      <c r="E1540" s="305"/>
      <c r="F1540" s="250"/>
    </row>
    <row r="1541" spans="4:6" ht="22.5" customHeight="1">
      <c r="D1541" s="250"/>
      <c r="E1541" s="305"/>
      <c r="F1541" s="250"/>
    </row>
    <row r="1542" spans="4:6" ht="22.5" customHeight="1">
      <c r="D1542" s="250"/>
      <c r="E1542" s="305"/>
      <c r="F1542" s="250"/>
    </row>
    <row r="1543" spans="4:6" ht="22.5" customHeight="1">
      <c r="D1543" s="250"/>
      <c r="E1543" s="305"/>
      <c r="F1543" s="250"/>
    </row>
    <row r="1544" spans="4:6" ht="22.5" customHeight="1">
      <c r="D1544" s="250"/>
      <c r="E1544" s="305"/>
      <c r="F1544" s="250"/>
    </row>
    <row r="1545" spans="4:6" ht="22.5" customHeight="1">
      <c r="D1545" s="250"/>
      <c r="E1545" s="305"/>
      <c r="F1545" s="250"/>
    </row>
    <row r="1546" spans="4:6" ht="22.5" customHeight="1">
      <c r="D1546" s="250"/>
      <c r="E1546" s="305"/>
      <c r="F1546" s="250"/>
    </row>
    <row r="1547" spans="4:6" ht="22.5" customHeight="1">
      <c r="D1547" s="250"/>
      <c r="E1547" s="305"/>
      <c r="F1547" s="250"/>
    </row>
    <row r="1548" spans="4:6" ht="22.5" customHeight="1">
      <c r="D1548" s="250"/>
      <c r="E1548" s="305"/>
      <c r="F1548" s="250"/>
    </row>
    <row r="1549" spans="4:6" ht="22.5" customHeight="1">
      <c r="D1549" s="250"/>
      <c r="E1549" s="305"/>
      <c r="F1549" s="250"/>
    </row>
    <row r="1550" spans="4:6" ht="22.5" customHeight="1">
      <c r="D1550" s="250"/>
      <c r="E1550" s="305"/>
      <c r="F1550" s="250"/>
    </row>
    <row r="1551" spans="4:6" ht="22.5" customHeight="1">
      <c r="D1551" s="250"/>
      <c r="E1551" s="305"/>
      <c r="F1551" s="250"/>
    </row>
    <row r="1552" spans="4:6" ht="22.5" customHeight="1">
      <c r="D1552" s="250"/>
      <c r="E1552" s="305"/>
      <c r="F1552" s="250"/>
    </row>
    <row r="1553" spans="4:6" ht="22.5" customHeight="1">
      <c r="D1553" s="250"/>
      <c r="E1553" s="305"/>
      <c r="F1553" s="250"/>
    </row>
    <row r="1554" spans="4:6" ht="22.5" customHeight="1">
      <c r="D1554" s="250"/>
      <c r="E1554" s="305"/>
      <c r="F1554" s="250"/>
    </row>
    <row r="1555" spans="4:6" ht="22.5" customHeight="1">
      <c r="D1555" s="250"/>
      <c r="E1555" s="305"/>
      <c r="F1555" s="250"/>
    </row>
    <row r="1556" spans="4:6" ht="22.5" customHeight="1">
      <c r="D1556" s="250"/>
      <c r="E1556" s="305"/>
      <c r="F1556" s="250"/>
    </row>
    <row r="1557" spans="4:6" ht="22.5" customHeight="1">
      <c r="D1557" s="250"/>
      <c r="E1557" s="305"/>
      <c r="F1557" s="250"/>
    </row>
    <row r="1558" spans="4:6" ht="22.5" customHeight="1">
      <c r="D1558" s="250"/>
      <c r="E1558" s="305"/>
      <c r="F1558" s="250"/>
    </row>
    <row r="1559" spans="4:6" ht="22.5" customHeight="1">
      <c r="D1559" s="250"/>
      <c r="E1559" s="305"/>
      <c r="F1559" s="250"/>
    </row>
    <row r="1560" spans="4:6" ht="22.5" customHeight="1">
      <c r="D1560" s="250"/>
      <c r="E1560" s="305"/>
      <c r="F1560" s="250"/>
    </row>
    <row r="1561" spans="4:6" ht="22.5" customHeight="1">
      <c r="D1561" s="250"/>
      <c r="E1561" s="305"/>
      <c r="F1561" s="250"/>
    </row>
    <row r="1562" spans="4:6" ht="22.5" customHeight="1">
      <c r="D1562" s="250"/>
      <c r="E1562" s="305"/>
      <c r="F1562" s="250"/>
    </row>
    <row r="1563" spans="4:6" ht="22.5" customHeight="1">
      <c r="D1563" s="250"/>
      <c r="E1563" s="305"/>
      <c r="F1563" s="250"/>
    </row>
    <row r="1564" spans="4:6" ht="22.5" customHeight="1">
      <c r="D1564" s="250"/>
      <c r="E1564" s="305"/>
      <c r="F1564" s="250"/>
    </row>
    <row r="1565" spans="4:6" ht="22.5" customHeight="1">
      <c r="D1565" s="250"/>
      <c r="E1565" s="305"/>
      <c r="F1565" s="250"/>
    </row>
    <row r="1566" spans="4:6" ht="22.5" customHeight="1">
      <c r="D1566" s="250"/>
      <c r="E1566" s="305"/>
      <c r="F1566" s="250"/>
    </row>
    <row r="1567" spans="4:6" ht="22.5" customHeight="1">
      <c r="D1567" s="250"/>
      <c r="E1567" s="305"/>
      <c r="F1567" s="250"/>
    </row>
    <row r="1568" spans="4:6" ht="22.5" customHeight="1">
      <c r="D1568" s="250"/>
      <c r="E1568" s="305"/>
      <c r="F1568" s="250"/>
    </row>
    <row r="1569" spans="4:6" ht="22.5" customHeight="1">
      <c r="D1569" s="250"/>
      <c r="E1569" s="305"/>
      <c r="F1569" s="250"/>
    </row>
    <row r="1570" spans="4:6" ht="22.5" customHeight="1">
      <c r="D1570" s="250"/>
      <c r="E1570" s="305"/>
      <c r="F1570" s="250"/>
    </row>
    <row r="1571" spans="4:6" ht="22.5" customHeight="1">
      <c r="D1571" s="250"/>
      <c r="E1571" s="305"/>
      <c r="F1571" s="250"/>
    </row>
    <row r="1572" spans="4:6" ht="22.5" customHeight="1">
      <c r="D1572" s="250"/>
      <c r="E1572" s="305"/>
      <c r="F1572" s="250"/>
    </row>
    <row r="1573" spans="4:6" ht="22.5" customHeight="1">
      <c r="D1573" s="250"/>
      <c r="E1573" s="305"/>
      <c r="F1573" s="250"/>
    </row>
    <row r="1574" spans="4:6" ht="22.5" customHeight="1">
      <c r="D1574" s="250"/>
      <c r="E1574" s="305"/>
      <c r="F1574" s="250"/>
    </row>
    <row r="1575" spans="4:6" ht="22.5" customHeight="1">
      <c r="D1575" s="250"/>
      <c r="E1575" s="305"/>
      <c r="F1575" s="250"/>
    </row>
    <row r="1576" spans="4:6" ht="22.5" customHeight="1">
      <c r="D1576" s="250"/>
      <c r="E1576" s="305"/>
      <c r="F1576" s="250"/>
    </row>
    <row r="1577" spans="4:6" ht="22.5" customHeight="1">
      <c r="D1577" s="250"/>
      <c r="E1577" s="305"/>
      <c r="F1577" s="250"/>
    </row>
    <row r="1578" spans="4:6" ht="22.5" customHeight="1">
      <c r="D1578" s="250"/>
      <c r="E1578" s="305"/>
      <c r="F1578" s="250"/>
    </row>
    <row r="1579" spans="4:6" ht="22.5" customHeight="1">
      <c r="D1579" s="250"/>
      <c r="E1579" s="305"/>
      <c r="F1579" s="250"/>
    </row>
    <row r="1580" spans="4:6" ht="22.5" customHeight="1">
      <c r="D1580" s="250"/>
      <c r="E1580" s="305"/>
      <c r="F1580" s="250"/>
    </row>
    <row r="1581" spans="4:6" ht="22.5" customHeight="1">
      <c r="D1581" s="250"/>
      <c r="E1581" s="305"/>
      <c r="F1581" s="250"/>
    </row>
    <row r="1582" spans="4:6" ht="22.5" customHeight="1">
      <c r="D1582" s="250"/>
      <c r="E1582" s="305"/>
      <c r="F1582" s="250"/>
    </row>
    <row r="1583" spans="4:6" ht="22.5" customHeight="1">
      <c r="D1583" s="250"/>
      <c r="E1583" s="305"/>
      <c r="F1583" s="250"/>
    </row>
    <row r="1584" spans="4:6" ht="22.5" customHeight="1">
      <c r="D1584" s="250"/>
      <c r="E1584" s="305"/>
      <c r="F1584" s="250"/>
    </row>
    <row r="1585" spans="4:6" ht="22.5" customHeight="1">
      <c r="D1585" s="250"/>
      <c r="E1585" s="305"/>
      <c r="F1585" s="250"/>
    </row>
    <row r="1586" spans="4:6" ht="22.5" customHeight="1">
      <c r="D1586" s="250"/>
      <c r="E1586" s="305"/>
      <c r="F1586" s="250"/>
    </row>
    <row r="1587" spans="4:6" ht="22.5" customHeight="1">
      <c r="D1587" s="250"/>
      <c r="E1587" s="305"/>
      <c r="F1587" s="250"/>
    </row>
    <row r="1588" spans="4:6" ht="22.5" customHeight="1">
      <c r="D1588" s="250"/>
      <c r="E1588" s="305"/>
      <c r="F1588" s="250"/>
    </row>
  </sheetData>
  <mergeCells count="9">
    <mergeCell ref="A1:F1"/>
    <mergeCell ref="A2:F2"/>
    <mergeCell ref="A3:F3"/>
    <mergeCell ref="A98:F98"/>
    <mergeCell ref="A99:F99"/>
    <mergeCell ref="A49:F49"/>
    <mergeCell ref="A50:F50"/>
    <mergeCell ref="A51:F51"/>
    <mergeCell ref="A97:F97"/>
  </mergeCells>
  <printOptions/>
  <pageMargins left="0.3937007874015748" right="0.2755905511811024" top="0.6" bottom="0.74"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206"/>
  <sheetViews>
    <sheetView showGridLines="0" tabSelected="1" workbookViewId="0" topLeftCell="A175">
      <selection activeCell="H176" sqref="H176"/>
    </sheetView>
  </sheetViews>
  <sheetFormatPr defaultColWidth="9.00390625" defaultRowHeight="19.5" customHeight="1"/>
  <cols>
    <col min="1" max="1" width="12.25390625" style="68" customWidth="1"/>
    <col min="2" max="2" width="4.00390625" style="68" customWidth="1"/>
    <col min="3" max="3" width="9.125" style="68" customWidth="1"/>
    <col min="4" max="4" width="6.25390625" style="68" customWidth="1"/>
    <col min="5" max="5" width="7.75390625" style="68" customWidth="1"/>
    <col min="6" max="6" width="9.75390625" style="68" customWidth="1"/>
    <col min="7" max="7" width="10.50390625" style="68" customWidth="1"/>
    <col min="8" max="8" width="35.75390625" style="68" customWidth="1"/>
    <col min="9" max="9" width="14.625" style="68" hidden="1" customWidth="1"/>
    <col min="10" max="10" width="9.00390625" style="68" customWidth="1"/>
    <col min="11" max="11" width="11.625" style="68" bestFit="1" customWidth="1"/>
    <col min="12" max="16384" width="9.00390625" style="68" customWidth="1"/>
  </cols>
  <sheetData>
    <row r="1" spans="1:8" s="3" customFormat="1" ht="19.5" customHeight="1">
      <c r="A1" s="1" t="s">
        <v>45</v>
      </c>
      <c r="B1" s="2"/>
      <c r="C1" s="2"/>
      <c r="D1" s="2"/>
      <c r="E1" s="2"/>
      <c r="F1" s="2"/>
      <c r="G1" s="2"/>
      <c r="H1" s="2"/>
    </row>
    <row r="2" spans="1:8" s="3" customFormat="1" ht="19.5" customHeight="1">
      <c r="A2" s="4" t="s">
        <v>38</v>
      </c>
      <c r="B2" s="2"/>
      <c r="C2" s="2"/>
      <c r="D2" s="2"/>
      <c r="E2" s="2"/>
      <c r="F2" s="2"/>
      <c r="G2" s="2"/>
      <c r="H2" s="2"/>
    </row>
    <row r="3" spans="1:8" s="3" customFormat="1" ht="19.5" customHeight="1">
      <c r="A3" s="431" t="s">
        <v>135</v>
      </c>
      <c r="B3" s="5"/>
      <c r="C3" s="5"/>
      <c r="D3" s="5"/>
      <c r="E3" s="5"/>
      <c r="F3" s="5"/>
      <c r="G3" s="6"/>
      <c r="H3" s="7"/>
    </row>
    <row r="4" spans="1:8" s="3" customFormat="1" ht="19.5" customHeight="1">
      <c r="A4" s="575" t="s">
        <v>137</v>
      </c>
      <c r="B4" s="551"/>
      <c r="C4" s="551"/>
      <c r="D4" s="9"/>
      <c r="G4" s="565"/>
      <c r="H4" s="565"/>
    </row>
    <row r="5" spans="1:8" s="3" customFormat="1" ht="19.5" customHeight="1" thickBot="1">
      <c r="A5" s="8"/>
      <c r="B5" s="8"/>
      <c r="C5" s="8"/>
      <c r="D5" s="9"/>
      <c r="G5" s="10"/>
      <c r="H5" s="493" t="s">
        <v>281</v>
      </c>
    </row>
    <row r="6" spans="1:8" s="3" customFormat="1" ht="19.5" customHeight="1">
      <c r="A6" s="11" t="s">
        <v>39</v>
      </c>
      <c r="B6" s="12"/>
      <c r="C6" s="13"/>
      <c r="D6" s="13"/>
      <c r="E6" s="14"/>
      <c r="F6" s="14"/>
      <c r="G6" s="15"/>
      <c r="H6" s="16"/>
    </row>
    <row r="7" spans="1:8" s="3" customFormat="1" ht="19.5" customHeight="1">
      <c r="A7" s="17" t="s">
        <v>40</v>
      </c>
      <c r="B7" s="18"/>
      <c r="C7" s="19"/>
      <c r="D7" s="20"/>
      <c r="E7" s="21"/>
      <c r="F7" s="22"/>
      <c r="G7" s="22"/>
      <c r="H7" s="23"/>
    </row>
    <row r="8" spans="1:8" s="3" customFormat="1" ht="19.5" customHeight="1">
      <c r="A8" s="24" t="s">
        <v>46</v>
      </c>
      <c r="B8" s="18"/>
      <c r="C8" s="25"/>
      <c r="D8" s="26"/>
      <c r="E8" s="27"/>
      <c r="F8" s="22"/>
      <c r="G8" s="22"/>
      <c r="H8" s="28"/>
    </row>
    <row r="9" spans="1:8" s="3" customFormat="1" ht="19.5" customHeight="1">
      <c r="A9" s="24" t="s">
        <v>47</v>
      </c>
      <c r="B9" s="18"/>
      <c r="C9" s="25"/>
      <c r="D9" s="26"/>
      <c r="E9" s="29"/>
      <c r="F9" s="29"/>
      <c r="G9" s="22"/>
      <c r="H9" s="30"/>
    </row>
    <row r="10" spans="1:8" s="3" customFormat="1" ht="19.5" customHeight="1">
      <c r="A10" s="24" t="s">
        <v>41</v>
      </c>
      <c r="B10" s="18"/>
      <c r="C10" s="25"/>
      <c r="D10" s="26"/>
      <c r="E10" s="29"/>
      <c r="F10" s="22"/>
      <c r="G10" s="22"/>
      <c r="H10" s="30"/>
    </row>
    <row r="11" spans="1:8" s="3" customFormat="1" ht="19.5" customHeight="1">
      <c r="A11" s="24" t="s">
        <v>42</v>
      </c>
      <c r="B11" s="18"/>
      <c r="C11" s="25"/>
      <c r="D11" s="26"/>
      <c r="E11" s="29"/>
      <c r="F11" s="22"/>
      <c r="G11" s="22"/>
      <c r="H11" s="30"/>
    </row>
    <row r="12" spans="1:8" s="3" customFormat="1" ht="19.5" customHeight="1">
      <c r="A12" s="24" t="s">
        <v>43</v>
      </c>
      <c r="B12" s="31"/>
      <c r="C12" s="25"/>
      <c r="D12" s="26"/>
      <c r="E12" s="29"/>
      <c r="F12" s="22"/>
      <c r="G12" s="22"/>
      <c r="H12" s="30"/>
    </row>
    <row r="13" spans="1:8" s="3" customFormat="1" ht="19.5" customHeight="1">
      <c r="A13" s="24"/>
      <c r="B13" s="31"/>
      <c r="C13" s="25"/>
      <c r="D13" s="26"/>
      <c r="E13" s="29"/>
      <c r="F13" s="22"/>
      <c r="G13" s="22"/>
      <c r="H13" s="30"/>
    </row>
    <row r="14" spans="1:8" s="3" customFormat="1" ht="19.5" customHeight="1">
      <c r="A14" s="24" t="s">
        <v>48</v>
      </c>
      <c r="B14" s="32"/>
      <c r="C14" s="33"/>
      <c r="D14" s="26"/>
      <c r="E14" s="22"/>
      <c r="F14" s="22"/>
      <c r="G14" s="22"/>
      <c r="H14" s="34"/>
    </row>
    <row r="15" spans="1:8" s="3" customFormat="1" ht="19.5" customHeight="1">
      <c r="A15" s="24" t="s">
        <v>49</v>
      </c>
      <c r="B15" s="32"/>
      <c r="C15" s="33"/>
      <c r="D15" s="22"/>
      <c r="E15" s="22"/>
      <c r="F15" s="22"/>
      <c r="G15" s="22"/>
      <c r="H15" s="35"/>
    </row>
    <row r="16" spans="1:8" s="3" customFormat="1" ht="19.5" customHeight="1">
      <c r="A16" s="17" t="s">
        <v>50</v>
      </c>
      <c r="B16" s="32"/>
      <c r="C16" s="32"/>
      <c r="D16" s="26"/>
      <c r="E16" s="36"/>
      <c r="F16" s="36"/>
      <c r="G16" s="36"/>
      <c r="H16" s="37"/>
    </row>
    <row r="17" spans="1:8" s="3" customFormat="1" ht="19.5" customHeight="1">
      <c r="A17" s="17" t="s">
        <v>51</v>
      </c>
      <c r="B17" s="32"/>
      <c r="C17" s="32"/>
      <c r="D17" s="38"/>
      <c r="E17" s="39"/>
      <c r="F17" s="40"/>
      <c r="G17" s="41"/>
      <c r="H17" s="42"/>
    </row>
    <row r="18" spans="1:8" s="3" customFormat="1" ht="19.5" customHeight="1">
      <c r="A18" s="17" t="s">
        <v>52</v>
      </c>
      <c r="B18" s="43"/>
      <c r="C18" s="44"/>
      <c r="D18" s="44"/>
      <c r="E18" s="45"/>
      <c r="F18" s="45"/>
      <c r="G18" s="45"/>
      <c r="H18" s="46"/>
    </row>
    <row r="19" spans="1:8" s="3" customFormat="1" ht="19.5" customHeight="1">
      <c r="A19" s="47"/>
      <c r="B19" s="48"/>
      <c r="C19" s="48"/>
      <c r="D19" s="48"/>
      <c r="E19" s="48"/>
      <c r="F19" s="48"/>
      <c r="G19" s="49"/>
      <c r="H19" s="50"/>
    </row>
    <row r="20" spans="1:8" s="3" customFormat="1" ht="19.5" customHeight="1">
      <c r="A20" s="24" t="s">
        <v>53</v>
      </c>
      <c r="B20" s="48"/>
      <c r="C20" s="48"/>
      <c r="D20" s="48"/>
      <c r="E20" s="48"/>
      <c r="F20" s="48"/>
      <c r="G20" s="49"/>
      <c r="H20" s="50"/>
    </row>
    <row r="21" spans="1:8" s="3" customFormat="1" ht="19.5" customHeight="1">
      <c r="A21" s="24" t="s">
        <v>54</v>
      </c>
      <c r="B21" s="18"/>
      <c r="C21" s="19"/>
      <c r="D21" s="20"/>
      <c r="E21" s="21"/>
      <c r="F21" s="22"/>
      <c r="G21" s="22"/>
      <c r="H21" s="23"/>
    </row>
    <row r="22" spans="1:8" s="3" customFormat="1" ht="19.5" customHeight="1">
      <c r="A22" s="51" t="s">
        <v>55</v>
      </c>
      <c r="B22" s="18"/>
      <c r="C22" s="25"/>
      <c r="D22" s="26"/>
      <c r="E22" s="27"/>
      <c r="F22" s="22"/>
      <c r="G22" s="22"/>
      <c r="H22" s="28"/>
    </row>
    <row r="23" spans="1:8" s="3" customFormat="1" ht="19.5" customHeight="1">
      <c r="A23" s="51" t="s">
        <v>56</v>
      </c>
      <c r="B23" s="18"/>
      <c r="C23" s="25"/>
      <c r="D23" s="26"/>
      <c r="E23" s="27"/>
      <c r="F23" s="22"/>
      <c r="G23" s="22"/>
      <c r="H23" s="28"/>
    </row>
    <row r="24" spans="1:8" s="3" customFormat="1" ht="19.5" customHeight="1">
      <c r="A24" s="17" t="s">
        <v>57</v>
      </c>
      <c r="B24" s="18"/>
      <c r="C24" s="25"/>
      <c r="D24" s="26"/>
      <c r="E24" s="29"/>
      <c r="F24" s="29"/>
      <c r="G24" s="22"/>
      <c r="H24" s="30"/>
    </row>
    <row r="25" spans="1:8" s="3" customFormat="1" ht="19.5" customHeight="1">
      <c r="A25" s="52"/>
      <c r="B25" s="18"/>
      <c r="C25" s="19"/>
      <c r="D25" s="20"/>
      <c r="E25" s="21"/>
      <c r="F25" s="22"/>
      <c r="G25" s="22"/>
      <c r="H25" s="23"/>
    </row>
    <row r="26" spans="1:8" s="3" customFormat="1" ht="19.5" customHeight="1">
      <c r="A26" s="24" t="s">
        <v>58</v>
      </c>
      <c r="B26" s="18"/>
      <c r="C26" s="19"/>
      <c r="D26" s="20"/>
      <c r="E26" s="21"/>
      <c r="F26" s="22"/>
      <c r="G26" s="22"/>
      <c r="H26" s="23"/>
    </row>
    <row r="27" spans="1:8" s="3" customFormat="1" ht="19.5" customHeight="1">
      <c r="A27" s="24" t="s">
        <v>54</v>
      </c>
      <c r="B27" s="18"/>
      <c r="C27" s="19"/>
      <c r="D27" s="20"/>
      <c r="E27" s="21"/>
      <c r="F27" s="22"/>
      <c r="G27" s="22"/>
      <c r="H27" s="23"/>
    </row>
    <row r="28" spans="1:8" s="3" customFormat="1" ht="19.5" customHeight="1">
      <c r="A28" s="17" t="s">
        <v>139</v>
      </c>
      <c r="B28" s="18"/>
      <c r="C28" s="25"/>
      <c r="D28" s="26"/>
      <c r="E28" s="27"/>
      <c r="F28" s="22"/>
      <c r="G28" s="22"/>
      <c r="H28" s="28"/>
    </row>
    <row r="29" spans="1:8" s="3" customFormat="1" ht="19.5" customHeight="1">
      <c r="A29" s="51" t="s">
        <v>56</v>
      </c>
      <c r="B29" s="18"/>
      <c r="C29" s="25"/>
      <c r="D29" s="26"/>
      <c r="E29" s="27"/>
      <c r="F29" s="22"/>
      <c r="G29" s="22"/>
      <c r="H29" s="28"/>
    </row>
    <row r="30" spans="1:8" s="3" customFormat="1" ht="19.5" customHeight="1">
      <c r="A30" s="17" t="s">
        <v>59</v>
      </c>
      <c r="B30" s="18"/>
      <c r="C30" s="25"/>
      <c r="D30" s="26"/>
      <c r="E30" s="29"/>
      <c r="F30" s="29"/>
      <c r="G30" s="22"/>
      <c r="H30" s="30"/>
    </row>
    <row r="31" spans="1:8" s="3" customFormat="1" ht="19.5" customHeight="1">
      <c r="A31" s="17"/>
      <c r="B31" s="18"/>
      <c r="C31" s="25"/>
      <c r="D31" s="26"/>
      <c r="E31" s="29"/>
      <c r="F31" s="29"/>
      <c r="G31" s="22"/>
      <c r="H31" s="30"/>
    </row>
    <row r="32" spans="1:8" s="3" customFormat="1" ht="19.5" customHeight="1">
      <c r="A32" s="53" t="s">
        <v>60</v>
      </c>
      <c r="B32" s="54"/>
      <c r="C32" s="54"/>
      <c r="D32" s="55"/>
      <c r="E32" s="56"/>
      <c r="F32" s="56"/>
      <c r="G32" s="56"/>
      <c r="H32" s="57"/>
    </row>
    <row r="33" spans="1:8" s="3" customFormat="1" ht="19.5" customHeight="1">
      <c r="A33" s="58" t="s">
        <v>72</v>
      </c>
      <c r="B33" s="59"/>
      <c r="C33" s="60"/>
      <c r="D33" s="61"/>
      <c r="E33" s="62"/>
      <c r="F33" s="63"/>
      <c r="G33" s="64"/>
      <c r="H33" s="65"/>
    </row>
    <row r="34" spans="1:8" s="3" customFormat="1" ht="19.5" customHeight="1">
      <c r="A34" s="576" t="s">
        <v>144</v>
      </c>
      <c r="B34" s="577"/>
      <c r="C34" s="577"/>
      <c r="D34" s="577"/>
      <c r="E34" s="577"/>
      <c r="F34" s="577"/>
      <c r="G34" s="66"/>
      <c r="H34" s="67"/>
    </row>
    <row r="35" spans="1:8" ht="19.5" customHeight="1">
      <c r="A35" s="578" t="s">
        <v>77</v>
      </c>
      <c r="B35" s="577"/>
      <c r="C35" s="577"/>
      <c r="D35" s="577"/>
      <c r="E35" s="577"/>
      <c r="F35" s="577"/>
      <c r="G35" s="577"/>
      <c r="H35" s="579"/>
    </row>
    <row r="36" spans="1:8" ht="19.5" customHeight="1">
      <c r="A36" s="69" t="s">
        <v>76</v>
      </c>
      <c r="B36" s="54"/>
      <c r="C36" s="54"/>
      <c r="D36" s="70"/>
      <c r="E36" s="71"/>
      <c r="F36" s="71"/>
      <c r="G36" s="71"/>
      <c r="H36" s="65"/>
    </row>
    <row r="37" spans="1:8" ht="19.5" customHeight="1">
      <c r="A37" s="72"/>
      <c r="B37" s="73"/>
      <c r="C37" s="73"/>
      <c r="D37" s="74"/>
      <c r="E37" s="75"/>
      <c r="F37" s="75"/>
      <c r="G37" s="75"/>
      <c r="H37" s="65"/>
    </row>
    <row r="38" spans="1:8" ht="19.5" customHeight="1">
      <c r="A38" s="76"/>
      <c r="B38" s="73"/>
      <c r="C38" s="73"/>
      <c r="D38" s="74"/>
      <c r="E38" s="75"/>
      <c r="F38" s="75"/>
      <c r="G38" s="75"/>
      <c r="H38" s="30"/>
    </row>
    <row r="39" spans="1:8" s="3" customFormat="1" ht="19.5" customHeight="1" thickBot="1">
      <c r="A39" s="77"/>
      <c r="B39" s="78"/>
      <c r="C39" s="78"/>
      <c r="D39" s="79"/>
      <c r="E39" s="80"/>
      <c r="F39" s="80"/>
      <c r="G39" s="80"/>
      <c r="H39" s="81"/>
    </row>
    <row r="40" spans="1:8" s="3" customFormat="1" ht="19.5" customHeight="1">
      <c r="A40" s="82"/>
      <c r="B40" s="83"/>
      <c r="C40" s="83"/>
      <c r="D40" s="84"/>
      <c r="E40" s="85"/>
      <c r="F40" s="85"/>
      <c r="G40" s="85"/>
      <c r="H40" s="86"/>
    </row>
    <row r="41" spans="1:8" s="3" customFormat="1" ht="19.5" customHeight="1">
      <c r="A41" s="87" t="s">
        <v>44</v>
      </c>
      <c r="B41" s="88"/>
      <c r="C41" s="88"/>
      <c r="D41" s="89"/>
      <c r="E41" s="90"/>
      <c r="F41" s="91"/>
      <c r="G41" s="92"/>
      <c r="H41" s="92"/>
    </row>
    <row r="42" spans="1:8" s="3" customFormat="1" ht="19.5" customHeight="1">
      <c r="A42" s="1" t="str">
        <f>A1</f>
        <v>經濟部水利署第十河川局</v>
      </c>
      <c r="B42" s="2"/>
      <c r="C42" s="2"/>
      <c r="D42" s="2"/>
      <c r="E42" s="2"/>
      <c r="F42" s="2"/>
      <c r="G42" s="2"/>
      <c r="H42" s="2"/>
    </row>
    <row r="43" spans="1:8" ht="19.5" customHeight="1">
      <c r="A43" s="4" t="s">
        <v>38</v>
      </c>
      <c r="B43" s="2"/>
      <c r="C43" s="2"/>
      <c r="D43" s="2"/>
      <c r="E43" s="2"/>
      <c r="F43" s="2"/>
      <c r="G43" s="2"/>
      <c r="H43" s="2"/>
    </row>
    <row r="44" spans="1:8" ht="19.5" customHeight="1">
      <c r="A44" s="432" t="str">
        <f>A3</f>
        <v>工程名稱:基隆河北山堤防高速公路四號橋段復建工程</v>
      </c>
      <c r="B44" s="432"/>
      <c r="C44" s="432"/>
      <c r="D44" s="5"/>
      <c r="E44" s="5"/>
      <c r="F44" s="5"/>
      <c r="G44" s="6"/>
      <c r="H44" s="7"/>
    </row>
    <row r="45" spans="1:8" ht="19.5" customHeight="1">
      <c r="A45" s="551" t="str">
        <f>A4</f>
        <v>施工地點：臺北縣汐止市</v>
      </c>
      <c r="B45" s="551"/>
      <c r="C45" s="551"/>
      <c r="D45" s="9"/>
      <c r="E45" s="3"/>
      <c r="F45" s="3"/>
      <c r="G45" s="565"/>
      <c r="H45" s="565"/>
    </row>
    <row r="46" spans="1:8" ht="19.5" customHeight="1" thickBot="1">
      <c r="A46" s="93"/>
      <c r="B46" s="93"/>
      <c r="C46" s="93"/>
      <c r="D46" s="121"/>
      <c r="E46" s="122"/>
      <c r="F46" s="122"/>
      <c r="G46" s="123"/>
      <c r="H46" s="494" t="s">
        <v>282</v>
      </c>
    </row>
    <row r="47" spans="1:8" s="3" customFormat="1" ht="19.5" customHeight="1">
      <c r="A47" s="409" t="s">
        <v>0</v>
      </c>
      <c r="B47" s="410"/>
      <c r="C47" s="410"/>
      <c r="D47" s="411"/>
      <c r="E47" s="412"/>
      <c r="F47" s="412"/>
      <c r="G47" s="412"/>
      <c r="H47" s="413"/>
    </row>
    <row r="48" spans="1:8" s="3" customFormat="1" ht="19.5" customHeight="1">
      <c r="A48" s="94" t="s">
        <v>185</v>
      </c>
      <c r="B48" s="95"/>
      <c r="C48" s="95"/>
      <c r="D48" s="95"/>
      <c r="E48" s="95"/>
      <c r="F48" s="95"/>
      <c r="G48" s="56"/>
      <c r="H48" s="96"/>
    </row>
    <row r="49" spans="1:8" s="3" customFormat="1" ht="19.5" customHeight="1">
      <c r="A49" s="94" t="s">
        <v>186</v>
      </c>
      <c r="B49" s="95"/>
      <c r="C49" s="95"/>
      <c r="D49" s="95"/>
      <c r="E49" s="95"/>
      <c r="F49" s="95"/>
      <c r="G49" s="71"/>
      <c r="H49" s="96"/>
    </row>
    <row r="50" spans="1:8" s="3" customFormat="1" ht="19.5" customHeight="1">
      <c r="A50" s="94" t="s">
        <v>187</v>
      </c>
      <c r="B50" s="95"/>
      <c r="C50" s="95"/>
      <c r="D50" s="95"/>
      <c r="E50" s="95"/>
      <c r="F50" s="95"/>
      <c r="G50" s="71"/>
      <c r="H50" s="67"/>
    </row>
    <row r="51" spans="1:8" s="3" customFormat="1" ht="19.5" customHeight="1">
      <c r="A51" s="94" t="s">
        <v>188</v>
      </c>
      <c r="B51" s="95"/>
      <c r="C51" s="95"/>
      <c r="D51" s="95"/>
      <c r="E51" s="95"/>
      <c r="F51" s="95"/>
      <c r="G51" s="71"/>
      <c r="H51" s="67"/>
    </row>
    <row r="52" spans="1:8" s="3" customFormat="1" ht="19.5" customHeight="1">
      <c r="A52" s="566"/>
      <c r="B52" s="567"/>
      <c r="C52" s="567"/>
      <c r="D52" s="567"/>
      <c r="E52" s="567"/>
      <c r="F52" s="567"/>
      <c r="G52" s="66"/>
      <c r="H52" s="96"/>
    </row>
    <row r="53" spans="1:8" s="98" customFormat="1" ht="19.5" customHeight="1">
      <c r="A53" s="97" t="s">
        <v>138</v>
      </c>
      <c r="B53" s="60"/>
      <c r="C53" s="60"/>
      <c r="D53" s="61"/>
      <c r="E53" s="62"/>
      <c r="F53" s="63"/>
      <c r="G53" s="71"/>
      <c r="H53" s="96"/>
    </row>
    <row r="54" spans="1:8" s="3" customFormat="1" ht="19.5" customHeight="1">
      <c r="A54" s="101" t="s">
        <v>95</v>
      </c>
      <c r="B54" s="192"/>
      <c r="C54" s="192"/>
      <c r="D54" s="192"/>
      <c r="E54" s="192"/>
      <c r="F54" s="192"/>
      <c r="G54" s="99"/>
      <c r="H54" s="100"/>
    </row>
    <row r="55" spans="1:8" s="3" customFormat="1" ht="19.5" customHeight="1">
      <c r="A55" s="101" t="s">
        <v>61</v>
      </c>
      <c r="B55" s="192"/>
      <c r="C55" s="192"/>
      <c r="D55" s="192"/>
      <c r="E55" s="192"/>
      <c r="F55" s="192"/>
      <c r="G55" s="66"/>
      <c r="H55" s="67"/>
    </row>
    <row r="56" spans="1:8" s="3" customFormat="1" ht="19.5" customHeight="1">
      <c r="A56" s="101" t="s">
        <v>96</v>
      </c>
      <c r="B56" s="192"/>
      <c r="C56" s="192"/>
      <c r="D56" s="192"/>
      <c r="E56" s="192"/>
      <c r="F56" s="192"/>
      <c r="G56" s="192"/>
      <c r="H56" s="193"/>
    </row>
    <row r="57" spans="1:8" s="3" customFormat="1" ht="19.5" customHeight="1">
      <c r="A57" s="101" t="s">
        <v>73</v>
      </c>
      <c r="B57" s="102"/>
      <c r="C57" s="103"/>
      <c r="D57" s="55"/>
      <c r="E57" s="64"/>
      <c r="F57" s="104"/>
      <c r="G57" s="64"/>
      <c r="H57" s="105"/>
    </row>
    <row r="58" spans="1:8" s="3" customFormat="1" ht="19.5" customHeight="1">
      <c r="A58" s="101"/>
      <c r="B58" s="106"/>
      <c r="C58" s="107"/>
      <c r="D58" s="55"/>
      <c r="E58" s="64"/>
      <c r="F58" s="64"/>
      <c r="G58" s="64"/>
      <c r="H58" s="65"/>
    </row>
    <row r="59" spans="1:8" s="3" customFormat="1" ht="19.5" customHeight="1">
      <c r="A59" s="58" t="s">
        <v>140</v>
      </c>
      <c r="B59" s="102"/>
      <c r="C59" s="107"/>
      <c r="D59" s="55"/>
      <c r="E59" s="64"/>
      <c r="F59" s="64"/>
      <c r="G59" s="108"/>
      <c r="H59" s="109"/>
    </row>
    <row r="60" spans="1:8" ht="19.5" customHeight="1">
      <c r="A60" s="101" t="s">
        <v>62</v>
      </c>
      <c r="B60" s="60"/>
      <c r="C60" s="107"/>
      <c r="D60" s="55"/>
      <c r="E60" s="64"/>
      <c r="F60" s="104"/>
      <c r="G60" s="108"/>
      <c r="H60" s="109"/>
    </row>
    <row r="61" spans="1:8" ht="19.5" customHeight="1">
      <c r="A61" s="101" t="s">
        <v>63</v>
      </c>
      <c r="B61" s="60"/>
      <c r="C61" s="107"/>
      <c r="D61" s="55"/>
      <c r="E61" s="64"/>
      <c r="F61" s="64"/>
      <c r="G61" s="108"/>
      <c r="H61" s="109"/>
    </row>
    <row r="62" spans="1:8" ht="19.5" customHeight="1">
      <c r="A62" s="101" t="s">
        <v>74</v>
      </c>
      <c r="B62" s="106"/>
      <c r="C62" s="107"/>
      <c r="D62" s="55"/>
      <c r="E62" s="64"/>
      <c r="F62" s="64"/>
      <c r="G62" s="64"/>
      <c r="H62" s="57"/>
    </row>
    <row r="63" spans="1:8" ht="19.5" customHeight="1">
      <c r="A63" s="101" t="s">
        <v>73</v>
      </c>
      <c r="B63" s="102"/>
      <c r="C63" s="103"/>
      <c r="D63" s="55"/>
      <c r="E63" s="64"/>
      <c r="F63" s="104"/>
      <c r="G63" s="64"/>
      <c r="H63" s="105"/>
    </row>
    <row r="64" spans="1:8" ht="19.5" customHeight="1">
      <c r="A64" s="101"/>
      <c r="B64" s="106"/>
      <c r="C64" s="107"/>
      <c r="D64" s="55"/>
      <c r="E64" s="64"/>
      <c r="F64" s="64"/>
      <c r="G64" s="64"/>
      <c r="H64" s="65"/>
    </row>
    <row r="65" spans="1:8" ht="19.5" customHeight="1">
      <c r="A65" s="58" t="s">
        <v>143</v>
      </c>
      <c r="B65" s="102"/>
      <c r="C65" s="107"/>
      <c r="D65" s="55"/>
      <c r="E65" s="64"/>
      <c r="F65" s="64"/>
      <c r="G65" s="108"/>
      <c r="H65" s="109"/>
    </row>
    <row r="66" spans="1:8" ht="19.5" customHeight="1">
      <c r="A66" s="101" t="s">
        <v>141</v>
      </c>
      <c r="B66" s="60"/>
      <c r="C66" s="107"/>
      <c r="D66" s="55"/>
      <c r="E66" s="64"/>
      <c r="F66" s="104"/>
      <c r="G66" s="108"/>
      <c r="H66" s="109"/>
    </row>
    <row r="67" spans="1:8" ht="19.5" customHeight="1">
      <c r="A67" s="101" t="s">
        <v>142</v>
      </c>
      <c r="B67" s="60"/>
      <c r="C67" s="107"/>
      <c r="D67" s="55"/>
      <c r="E67" s="64"/>
      <c r="F67" s="64"/>
      <c r="G67" s="108"/>
      <c r="H67" s="109"/>
    </row>
    <row r="68" spans="1:8" ht="19.5" customHeight="1">
      <c r="A68" s="101" t="s">
        <v>261</v>
      </c>
      <c r="B68" s="60"/>
      <c r="C68" s="107"/>
      <c r="D68" s="55"/>
      <c r="E68" s="64"/>
      <c r="F68" s="64"/>
      <c r="G68" s="108"/>
      <c r="H68" s="109"/>
    </row>
    <row r="69" spans="1:8" ht="19.5" customHeight="1">
      <c r="A69" s="101" t="s">
        <v>145</v>
      </c>
      <c r="B69" s="106"/>
      <c r="C69" s="107"/>
      <c r="D69" s="55"/>
      <c r="E69" s="64"/>
      <c r="F69" s="64"/>
      <c r="G69" s="64"/>
      <c r="H69" s="57"/>
    </row>
    <row r="70" spans="1:8" ht="19.5" customHeight="1">
      <c r="A70" s="414" t="s">
        <v>260</v>
      </c>
      <c r="B70" s="95"/>
      <c r="C70" s="95"/>
      <c r="D70" s="95"/>
      <c r="E70" s="95"/>
      <c r="F70" s="95"/>
      <c r="G70" s="66"/>
      <c r="H70" s="67"/>
    </row>
    <row r="71" spans="1:8" ht="19.5" customHeight="1">
      <c r="A71" s="549" t="s">
        <v>262</v>
      </c>
      <c r="B71" s="567"/>
      <c r="C71" s="567"/>
      <c r="D71" s="567"/>
      <c r="E71" s="567"/>
      <c r="F71" s="567"/>
      <c r="G71" s="567"/>
      <c r="H71" s="550"/>
    </row>
    <row r="72" spans="1:8" ht="19.5" customHeight="1">
      <c r="A72" s="101"/>
      <c r="B72" s="112"/>
      <c r="C72" s="113"/>
      <c r="D72" s="55"/>
      <c r="E72" s="104"/>
      <c r="F72" s="64"/>
      <c r="G72" s="36"/>
      <c r="H72" s="30"/>
    </row>
    <row r="73" spans="1:8" ht="19.5" customHeight="1">
      <c r="A73" s="110" t="s">
        <v>160</v>
      </c>
      <c r="B73" s="106"/>
      <c r="C73" s="107"/>
      <c r="D73" s="55"/>
      <c r="E73" s="64"/>
      <c r="F73" s="64"/>
      <c r="G73" s="64"/>
      <c r="H73" s="65"/>
    </row>
    <row r="74" spans="1:8" ht="19.5" customHeight="1">
      <c r="A74" s="101" t="s">
        <v>146</v>
      </c>
      <c r="B74" s="112"/>
      <c r="C74" s="113"/>
      <c r="D74" s="55"/>
      <c r="E74" s="104"/>
      <c r="F74" s="64"/>
      <c r="G74" s="36"/>
      <c r="H74" s="114"/>
    </row>
    <row r="75" spans="1:8" ht="19.5" customHeight="1">
      <c r="A75" s="174" t="s">
        <v>257</v>
      </c>
      <c r="B75" s="238"/>
      <c r="C75" s="239"/>
      <c r="D75" s="183"/>
      <c r="E75" s="240"/>
      <c r="F75" s="240"/>
      <c r="G75" s="240"/>
      <c r="H75" s="241"/>
    </row>
    <row r="76" spans="1:8" ht="19.5" customHeight="1">
      <c r="A76" s="101" t="s">
        <v>258</v>
      </c>
      <c r="B76" s="108"/>
      <c r="C76" s="108"/>
      <c r="D76" s="108"/>
      <c r="E76" s="108"/>
      <c r="F76" s="64"/>
      <c r="G76" s="36"/>
      <c r="H76" s="105"/>
    </row>
    <row r="77" spans="1:8" ht="19.5" customHeight="1">
      <c r="A77" s="174" t="s">
        <v>259</v>
      </c>
      <c r="B77" s="112"/>
      <c r="C77" s="113"/>
      <c r="D77" s="55"/>
      <c r="E77" s="104"/>
      <c r="F77" s="64"/>
      <c r="G77" s="36"/>
      <c r="H77" s="30"/>
    </row>
    <row r="78" spans="1:8" ht="19.5" customHeight="1">
      <c r="A78" s="549" t="s">
        <v>263</v>
      </c>
      <c r="B78" s="567"/>
      <c r="C78" s="567"/>
      <c r="D78" s="567"/>
      <c r="E78" s="567"/>
      <c r="F78" s="567"/>
      <c r="G78" s="567"/>
      <c r="H78" s="550"/>
    </row>
    <row r="79" spans="1:8" ht="19.5" customHeight="1">
      <c r="A79" s="174"/>
      <c r="B79" s="112"/>
      <c r="C79" s="113"/>
      <c r="D79" s="55"/>
      <c r="E79" s="104"/>
      <c r="F79" s="64"/>
      <c r="G79" s="36"/>
      <c r="H79" s="114"/>
    </row>
    <row r="80" spans="1:8" ht="19.5" customHeight="1" thickBot="1">
      <c r="A80" s="242"/>
      <c r="B80" s="115"/>
      <c r="C80" s="116"/>
      <c r="D80" s="117"/>
      <c r="E80" s="118"/>
      <c r="F80" s="118"/>
      <c r="G80" s="118"/>
      <c r="H80" s="119"/>
    </row>
    <row r="81" spans="1:8" ht="19.5" customHeight="1">
      <c r="A81" s="120"/>
      <c r="B81" s="120"/>
      <c r="C81" s="120"/>
      <c r="D81" s="120"/>
      <c r="E81" s="120"/>
      <c r="F81" s="120"/>
      <c r="G81" s="86"/>
      <c r="H81" s="86"/>
    </row>
    <row r="82" spans="1:8" ht="19.5" customHeight="1">
      <c r="A82" s="87" t="s">
        <v>71</v>
      </c>
      <c r="B82" s="88"/>
      <c r="C82" s="88"/>
      <c r="D82" s="89"/>
      <c r="E82" s="90"/>
      <c r="F82" s="91"/>
      <c r="G82" s="92"/>
      <c r="H82" s="92"/>
    </row>
    <row r="83" spans="1:8" s="3" customFormat="1" ht="19.5" customHeight="1">
      <c r="A83" s="1" t="str">
        <f>A42</f>
        <v>經濟部水利署第十河川局</v>
      </c>
      <c r="B83" s="2"/>
      <c r="C83" s="2"/>
      <c r="D83" s="2"/>
      <c r="E83" s="2"/>
      <c r="F83" s="2"/>
      <c r="G83" s="2"/>
      <c r="H83" s="2"/>
    </row>
    <row r="84" spans="1:8" ht="19.5" customHeight="1">
      <c r="A84" s="4" t="s">
        <v>38</v>
      </c>
      <c r="B84" s="2"/>
      <c r="C84" s="2"/>
      <c r="D84" s="2"/>
      <c r="E84" s="2"/>
      <c r="F84" s="2"/>
      <c r="G84" s="2"/>
      <c r="H84" s="2"/>
    </row>
    <row r="85" spans="1:8" ht="19.5" customHeight="1">
      <c r="A85" s="432" t="str">
        <f>A3</f>
        <v>工程名稱:基隆河北山堤防高速公路四號橋段復建工程</v>
      </c>
      <c r="B85" s="432"/>
      <c r="C85" s="432"/>
      <c r="D85" s="5"/>
      <c r="E85" s="5"/>
      <c r="F85" s="5"/>
      <c r="G85" s="6"/>
      <c r="H85" s="7"/>
    </row>
    <row r="86" spans="1:8" ht="19.5" customHeight="1">
      <c r="A86" s="551" t="str">
        <f>A4</f>
        <v>施工地點：臺北縣汐止市</v>
      </c>
      <c r="B86" s="551"/>
      <c r="C86" s="551"/>
      <c r="D86" s="9"/>
      <c r="E86" s="3"/>
      <c r="F86" s="3"/>
      <c r="G86" s="565"/>
      <c r="H86" s="565"/>
    </row>
    <row r="87" spans="1:8" ht="19.5" customHeight="1" thickBot="1">
      <c r="A87" s="93"/>
      <c r="B87" s="93"/>
      <c r="C87" s="93"/>
      <c r="D87" s="121"/>
      <c r="E87" s="122"/>
      <c r="F87" s="122"/>
      <c r="G87" s="123"/>
      <c r="H87" s="494" t="s">
        <v>283</v>
      </c>
    </row>
    <row r="88" spans="1:8" s="195" customFormat="1" ht="19.5" customHeight="1">
      <c r="A88" s="175" t="s">
        <v>161</v>
      </c>
      <c r="B88" s="197"/>
      <c r="C88" s="198"/>
      <c r="D88" s="198"/>
      <c r="E88" s="199"/>
      <c r="F88" s="199"/>
      <c r="G88" s="200"/>
      <c r="H88" s="194"/>
    </row>
    <row r="89" spans="1:8" s="195" customFormat="1" ht="19.5" customHeight="1">
      <c r="A89" s="196" t="s">
        <v>147</v>
      </c>
      <c r="B89" s="201"/>
      <c r="C89" s="201"/>
      <c r="D89" s="202"/>
      <c r="E89" s="203"/>
      <c r="F89" s="203"/>
      <c r="G89" s="203"/>
      <c r="H89" s="204"/>
    </row>
    <row r="90" spans="1:8" s="195" customFormat="1" ht="19.5" customHeight="1">
      <c r="A90" s="196" t="s">
        <v>265</v>
      </c>
      <c r="B90" s="201"/>
      <c r="C90" s="201"/>
      <c r="D90" s="202"/>
      <c r="E90" s="203"/>
      <c r="F90" s="203"/>
      <c r="G90" s="203"/>
      <c r="H90" s="204"/>
    </row>
    <row r="91" spans="1:8" s="195" customFormat="1" ht="19.5" customHeight="1">
      <c r="A91" s="196" t="s">
        <v>266</v>
      </c>
      <c r="B91" s="201"/>
      <c r="C91" s="201"/>
      <c r="D91" s="202"/>
      <c r="E91" s="203"/>
      <c r="F91" s="203"/>
      <c r="G91" s="203"/>
      <c r="H91" s="204"/>
    </row>
    <row r="92" spans="1:11" s="195" customFormat="1" ht="19.5" customHeight="1">
      <c r="A92" s="562"/>
      <c r="B92" s="563"/>
      <c r="C92" s="563"/>
      <c r="D92" s="563"/>
      <c r="E92" s="563"/>
      <c r="F92" s="563"/>
      <c r="G92" s="563"/>
      <c r="H92" s="564"/>
      <c r="K92" s="195" t="s">
        <v>148</v>
      </c>
    </row>
    <row r="93" spans="1:8" s="195" customFormat="1" ht="19.5" customHeight="1">
      <c r="A93" s="17" t="s">
        <v>162</v>
      </c>
      <c r="B93" s="205"/>
      <c r="C93" s="205"/>
      <c r="D93" s="206"/>
      <c r="E93" s="207"/>
      <c r="F93" s="208"/>
      <c r="G93" s="209"/>
      <c r="H93" s="210"/>
    </row>
    <row r="94" spans="1:8" s="195" customFormat="1" ht="19.5" customHeight="1">
      <c r="A94" s="568" t="s">
        <v>79</v>
      </c>
      <c r="B94" s="569"/>
      <c r="C94" s="569"/>
      <c r="D94" s="569"/>
      <c r="E94" s="569"/>
      <c r="F94" s="569"/>
      <c r="G94" s="569"/>
      <c r="H94" s="570"/>
    </row>
    <row r="95" spans="1:8" s="195" customFormat="1" ht="19.5" customHeight="1">
      <c r="A95" s="211" t="s">
        <v>149</v>
      </c>
      <c r="B95" s="212"/>
      <c r="C95" s="213"/>
      <c r="D95" s="214"/>
      <c r="E95" s="207"/>
      <c r="F95" s="208"/>
      <c r="G95" s="215"/>
      <c r="H95" s="140"/>
    </row>
    <row r="96" spans="1:8" s="195" customFormat="1" ht="19.5" customHeight="1">
      <c r="A96" s="211" t="s">
        <v>80</v>
      </c>
      <c r="B96" s="212"/>
      <c r="C96" s="212"/>
      <c r="D96" s="216"/>
      <c r="E96" s="217"/>
      <c r="F96" s="215"/>
      <c r="G96" s="215"/>
      <c r="H96" s="140"/>
    </row>
    <row r="97" spans="1:8" s="195" customFormat="1" ht="19.5" customHeight="1">
      <c r="A97" s="211" t="s">
        <v>270</v>
      </c>
      <c r="B97" s="212"/>
      <c r="C97" s="213"/>
      <c r="D97" s="214"/>
      <c r="E97" s="207"/>
      <c r="F97" s="208"/>
      <c r="G97" s="215"/>
      <c r="H97" s="140"/>
    </row>
    <row r="98" spans="1:8" s="195" customFormat="1" ht="19.5" customHeight="1">
      <c r="A98" s="211" t="s">
        <v>81</v>
      </c>
      <c r="B98" s="212"/>
      <c r="C98" s="212"/>
      <c r="D98" s="216"/>
      <c r="E98" s="217"/>
      <c r="F98" s="215"/>
      <c r="G98" s="215"/>
      <c r="H98" s="218"/>
    </row>
    <row r="99" spans="1:8" s="195" customFormat="1" ht="19.5" customHeight="1">
      <c r="A99" s="211" t="s">
        <v>150</v>
      </c>
      <c r="B99" s="212"/>
      <c r="C99" s="212"/>
      <c r="D99" s="216"/>
      <c r="E99" s="217"/>
      <c r="F99" s="215"/>
      <c r="G99" s="215"/>
      <c r="H99" s="219"/>
    </row>
    <row r="100" spans="1:8" s="195" customFormat="1" ht="19.5" customHeight="1">
      <c r="A100" s="125" t="s">
        <v>82</v>
      </c>
      <c r="B100" s="205"/>
      <c r="C100" s="205"/>
      <c r="D100" s="205"/>
      <c r="E100" s="205"/>
      <c r="F100" s="205"/>
      <c r="G100" s="215"/>
      <c r="H100" s="220"/>
    </row>
    <row r="101" spans="1:8" s="195" customFormat="1" ht="19.5" customHeight="1">
      <c r="A101" s="125" t="s">
        <v>271</v>
      </c>
      <c r="B101" s="221"/>
      <c r="C101" s="221"/>
      <c r="D101" s="221"/>
      <c r="E101" s="221"/>
      <c r="F101" s="221"/>
      <c r="G101" s="215"/>
      <c r="H101" s="220"/>
    </row>
    <row r="102" spans="1:8" s="195" customFormat="1" ht="19.5" customHeight="1">
      <c r="A102" s="126" t="s">
        <v>83</v>
      </c>
      <c r="B102" s="221"/>
      <c r="C102" s="221"/>
      <c r="D102" s="221"/>
      <c r="E102" s="221"/>
      <c r="F102" s="221"/>
      <c r="G102" s="215"/>
      <c r="H102" s="220"/>
    </row>
    <row r="103" spans="1:8" s="195" customFormat="1" ht="19.5" customHeight="1">
      <c r="A103" s="126" t="s">
        <v>75</v>
      </c>
      <c r="B103" s="222"/>
      <c r="C103" s="213"/>
      <c r="D103" s="214"/>
      <c r="E103" s="207"/>
      <c r="F103" s="208"/>
      <c r="G103" s="215"/>
      <c r="H103" s="140"/>
    </row>
    <row r="104" spans="1:8" s="195" customFormat="1" ht="19.5" customHeight="1">
      <c r="A104" s="126" t="s">
        <v>84</v>
      </c>
      <c r="B104" s="222"/>
      <c r="C104" s="213"/>
      <c r="D104" s="214"/>
      <c r="E104" s="207"/>
      <c r="F104" s="208"/>
      <c r="G104" s="215"/>
      <c r="H104" s="140"/>
    </row>
    <row r="105" spans="1:8" s="195" customFormat="1" ht="19.5" customHeight="1">
      <c r="A105" s="126" t="s">
        <v>272</v>
      </c>
      <c r="B105" s="222"/>
      <c r="C105" s="213"/>
      <c r="D105" s="214"/>
      <c r="E105" s="207"/>
      <c r="F105" s="208"/>
      <c r="G105" s="215"/>
      <c r="H105" s="140"/>
    </row>
    <row r="106" spans="1:8" s="195" customFormat="1" ht="19.5" customHeight="1">
      <c r="A106" s="223"/>
      <c r="B106" s="222"/>
      <c r="C106" s="224"/>
      <c r="D106" s="202"/>
      <c r="E106" s="225"/>
      <c r="F106" s="226"/>
      <c r="G106" s="226"/>
      <c r="H106" s="227"/>
    </row>
    <row r="107" spans="1:8" s="195" customFormat="1" ht="19.5" customHeight="1">
      <c r="A107" s="128" t="s">
        <v>163</v>
      </c>
      <c r="B107" s="224"/>
      <c r="C107" s="228"/>
      <c r="D107" s="229"/>
      <c r="E107" s="230"/>
      <c r="F107" s="231"/>
      <c r="G107" s="226"/>
      <c r="H107" s="227"/>
    </row>
    <row r="108" spans="1:8" s="195" customFormat="1" ht="19.5" customHeight="1">
      <c r="A108" s="223" t="s">
        <v>85</v>
      </c>
      <c r="B108" s="224"/>
      <c r="C108" s="228"/>
      <c r="D108" s="229"/>
      <c r="E108" s="230"/>
      <c r="F108" s="231"/>
      <c r="G108" s="231"/>
      <c r="H108" s="232"/>
    </row>
    <row r="109" spans="1:8" s="195" customFormat="1" ht="19.5" customHeight="1">
      <c r="A109" s="223" t="s">
        <v>86</v>
      </c>
      <c r="B109" s="224"/>
      <c r="C109" s="233"/>
      <c r="D109" s="234"/>
      <c r="E109" s="235"/>
      <c r="F109" s="235"/>
      <c r="G109" s="231"/>
      <c r="H109" s="236"/>
    </row>
    <row r="110" spans="1:8" s="195" customFormat="1" ht="19.5" customHeight="1">
      <c r="A110" s="237" t="s">
        <v>87</v>
      </c>
      <c r="B110" s="222"/>
      <c r="C110" s="224"/>
      <c r="D110" s="202"/>
      <c r="E110" s="108"/>
      <c r="F110" s="108"/>
      <c r="G110" s="231"/>
      <c r="H110" s="236"/>
    </row>
    <row r="111" spans="1:8" ht="19.5" customHeight="1">
      <c r="A111" s="111"/>
      <c r="B111" s="108"/>
      <c r="C111" s="108"/>
      <c r="D111" s="108"/>
      <c r="E111" s="108"/>
      <c r="F111" s="108"/>
      <c r="G111" s="36"/>
      <c r="H111" s="37"/>
    </row>
    <row r="112" spans="1:8" s="3" customFormat="1" ht="19.5" customHeight="1">
      <c r="A112" s="111" t="s">
        <v>164</v>
      </c>
      <c r="B112" s="108"/>
      <c r="C112" s="108"/>
      <c r="D112" s="108"/>
      <c r="E112" s="108"/>
      <c r="F112" s="108"/>
      <c r="G112" s="22"/>
      <c r="H112" s="37"/>
    </row>
    <row r="113" spans="1:8" ht="19.5" customHeight="1">
      <c r="A113" s="111" t="s">
        <v>151</v>
      </c>
      <c r="B113" s="108"/>
      <c r="C113" s="108"/>
      <c r="D113" s="108"/>
      <c r="E113" s="108"/>
      <c r="F113" s="108"/>
      <c r="G113" s="22"/>
      <c r="H113" s="37"/>
    </row>
    <row r="114" spans="1:8" ht="19.5" customHeight="1">
      <c r="A114" s="111" t="s">
        <v>152</v>
      </c>
      <c r="B114" s="108"/>
      <c r="C114" s="108"/>
      <c r="D114" s="108"/>
      <c r="E114" s="108"/>
      <c r="F114" s="108"/>
      <c r="G114" s="22"/>
      <c r="H114" s="42"/>
    </row>
    <row r="115" spans="1:8" ht="19.5" customHeight="1">
      <c r="A115" s="111" t="s">
        <v>64</v>
      </c>
      <c r="B115" s="108"/>
      <c r="C115" s="108"/>
      <c r="D115" s="108"/>
      <c r="E115" s="108"/>
      <c r="F115" s="108"/>
      <c r="G115" s="36"/>
      <c r="H115" s="42"/>
    </row>
    <row r="116" spans="1:8" ht="19.5" customHeight="1">
      <c r="A116" s="129" t="s">
        <v>65</v>
      </c>
      <c r="B116" s="130"/>
      <c r="C116" s="130"/>
      <c r="D116" s="130"/>
      <c r="E116" s="130"/>
      <c r="F116" s="130"/>
      <c r="G116" s="131"/>
      <c r="H116" s="132"/>
    </row>
    <row r="117" spans="1:8" ht="19.5" customHeight="1">
      <c r="A117" s="149" t="s">
        <v>153</v>
      </c>
      <c r="B117" s="18"/>
      <c r="C117" s="25"/>
      <c r="D117" s="26"/>
      <c r="E117" s="29"/>
      <c r="F117" s="29"/>
      <c r="G117" s="36"/>
      <c r="H117" s="37"/>
    </row>
    <row r="118" spans="1:8" ht="19.5" customHeight="1">
      <c r="A118" s="559" t="s">
        <v>78</v>
      </c>
      <c r="B118" s="560"/>
      <c r="C118" s="560"/>
      <c r="D118" s="560"/>
      <c r="E118" s="560"/>
      <c r="F118" s="560"/>
      <c r="G118" s="560"/>
      <c r="H118" s="561"/>
    </row>
    <row r="119" spans="1:8" ht="19.5" customHeight="1">
      <c r="A119" s="137" t="s">
        <v>66</v>
      </c>
      <c r="B119" s="420"/>
      <c r="C119" s="421"/>
      <c r="D119" s="422"/>
      <c r="E119" s="423"/>
      <c r="F119" s="423"/>
      <c r="G119" s="424"/>
      <c r="H119" s="425"/>
    </row>
    <row r="120" spans="1:8" ht="19.5" customHeight="1">
      <c r="A120" s="559" t="s">
        <v>67</v>
      </c>
      <c r="B120" s="560"/>
      <c r="C120" s="560"/>
      <c r="D120" s="560"/>
      <c r="E120" s="560"/>
      <c r="F120" s="560"/>
      <c r="G120" s="560"/>
      <c r="H120" s="561"/>
    </row>
    <row r="121" spans="1:8" ht="19.5" customHeight="1">
      <c r="A121" s="124" t="s">
        <v>69</v>
      </c>
      <c r="B121" s="127"/>
      <c r="C121" s="134"/>
      <c r="D121" s="135"/>
      <c r="E121" s="135"/>
      <c r="F121" s="135"/>
      <c r="G121" s="135"/>
      <c r="H121" s="136"/>
    </row>
    <row r="122" spans="1:8" ht="19.5" customHeight="1" thickBot="1">
      <c r="A122" s="415" t="s">
        <v>70</v>
      </c>
      <c r="B122" s="416"/>
      <c r="C122" s="416"/>
      <c r="D122" s="417"/>
      <c r="E122" s="418"/>
      <c r="F122" s="118"/>
      <c r="G122" s="118"/>
      <c r="H122" s="419"/>
    </row>
    <row r="123" spans="1:8" ht="19.5" customHeight="1">
      <c r="A123" s="120"/>
      <c r="B123" s="120"/>
      <c r="C123" s="120"/>
      <c r="D123" s="120"/>
      <c r="E123" s="120"/>
      <c r="F123" s="120"/>
      <c r="G123" s="86"/>
      <c r="H123" s="86"/>
    </row>
    <row r="124" spans="1:8" ht="19.5" customHeight="1">
      <c r="A124" s="87" t="s">
        <v>71</v>
      </c>
      <c r="B124" s="88"/>
      <c r="C124" s="88"/>
      <c r="D124" s="89"/>
      <c r="E124" s="90"/>
      <c r="F124" s="91"/>
      <c r="G124" s="92"/>
      <c r="H124" s="92"/>
    </row>
    <row r="125" spans="1:8" s="3" customFormat="1" ht="19.5" customHeight="1">
      <c r="A125" s="1" t="str">
        <f>A83</f>
        <v>經濟部水利署第十河川局</v>
      </c>
      <c r="B125" s="2"/>
      <c r="C125" s="2"/>
      <c r="D125" s="2"/>
      <c r="E125" s="2"/>
      <c r="F125" s="2"/>
      <c r="G125" s="2"/>
      <c r="H125" s="2"/>
    </row>
    <row r="126" spans="1:8" ht="19.5" customHeight="1">
      <c r="A126" s="4" t="s">
        <v>38</v>
      </c>
      <c r="B126" s="2"/>
      <c r="C126" s="2"/>
      <c r="D126" s="2"/>
      <c r="E126" s="2"/>
      <c r="F126" s="2"/>
      <c r="G126" s="2"/>
      <c r="H126" s="2"/>
    </row>
    <row r="127" spans="1:8" ht="19.5" customHeight="1">
      <c r="A127" s="432" t="str">
        <f>A3</f>
        <v>工程名稱:基隆河北山堤防高速公路四號橋段復建工程</v>
      </c>
      <c r="B127" s="432"/>
      <c r="C127" s="432"/>
      <c r="D127" s="5"/>
      <c r="E127" s="5"/>
      <c r="F127" s="5"/>
      <c r="G127" s="6"/>
      <c r="H127" s="7"/>
    </row>
    <row r="128" spans="1:8" ht="19.5" customHeight="1">
      <c r="A128" s="551" t="str">
        <f>A4</f>
        <v>施工地點：臺北縣汐止市</v>
      </c>
      <c r="B128" s="551"/>
      <c r="C128" s="551"/>
      <c r="D128" s="9"/>
      <c r="E128" s="3"/>
      <c r="F128" s="3"/>
      <c r="G128" s="565"/>
      <c r="H128" s="565"/>
    </row>
    <row r="129" spans="1:8" ht="19.5" customHeight="1" thickBot="1">
      <c r="A129" s="93"/>
      <c r="B129" s="93"/>
      <c r="C129" s="93"/>
      <c r="D129" s="121"/>
      <c r="E129" s="122"/>
      <c r="F129" s="122"/>
      <c r="G129" s="123"/>
      <c r="H129" s="494" t="s">
        <v>284</v>
      </c>
    </row>
    <row r="130" spans="1:8" ht="19.5" customHeight="1">
      <c r="A130" s="426" t="s">
        <v>165</v>
      </c>
      <c r="B130" s="427"/>
      <c r="C130" s="421"/>
      <c r="D130" s="422"/>
      <c r="E130" s="423"/>
      <c r="F130" s="428"/>
      <c r="G130" s="429"/>
      <c r="H130" s="430"/>
    </row>
    <row r="131" spans="1:8" ht="19.5" customHeight="1">
      <c r="A131" s="172" t="s">
        <v>278</v>
      </c>
      <c r="B131" s="43"/>
      <c r="C131" s="44"/>
      <c r="D131" s="44"/>
      <c r="E131" s="45"/>
      <c r="F131" s="45"/>
      <c r="G131" s="41"/>
      <c r="H131" s="30"/>
    </row>
    <row r="132" spans="1:8" ht="19.5" customHeight="1">
      <c r="A132" s="97" t="s">
        <v>279</v>
      </c>
      <c r="B132" s="18"/>
      <c r="C132" s="142"/>
      <c r="D132" s="26"/>
      <c r="E132" s="22"/>
      <c r="F132" s="22"/>
      <c r="G132" s="36"/>
      <c r="H132" s="65"/>
    </row>
    <row r="133" spans="1:8" ht="19.5" customHeight="1">
      <c r="A133" s="101" t="s">
        <v>280</v>
      </c>
      <c r="B133" s="176"/>
      <c r="C133" s="177"/>
      <c r="D133" s="178"/>
      <c r="E133" s="179"/>
      <c r="F133" s="180"/>
      <c r="G133" s="131"/>
      <c r="H133" s="181"/>
    </row>
    <row r="134" spans="1:8" ht="19.5" customHeight="1">
      <c r="A134" s="24"/>
      <c r="B134" s="18"/>
      <c r="C134" s="33"/>
      <c r="D134" s="26"/>
      <c r="E134" s="22"/>
      <c r="F134" s="22"/>
      <c r="G134" s="22"/>
      <c r="H134" s="140" t="s">
        <v>68</v>
      </c>
    </row>
    <row r="135" spans="1:8" ht="19.5" customHeight="1">
      <c r="A135" s="141" t="s">
        <v>166</v>
      </c>
      <c r="B135" s="18"/>
      <c r="C135" s="142"/>
      <c r="D135" s="26"/>
      <c r="E135" s="22"/>
      <c r="F135" s="29"/>
      <c r="G135" s="143"/>
      <c r="H135" s="30">
        <v>1.5</v>
      </c>
    </row>
    <row r="136" spans="1:8" ht="19.5" customHeight="1">
      <c r="A136" s="24" t="s">
        <v>154</v>
      </c>
      <c r="B136" s="18"/>
      <c r="C136" s="33"/>
      <c r="D136" s="26"/>
      <c r="E136" s="22"/>
      <c r="F136" s="22"/>
      <c r="G136" s="22"/>
      <c r="H136" s="140" t="s">
        <v>155</v>
      </c>
    </row>
    <row r="137" spans="1:8" ht="19.5" customHeight="1">
      <c r="A137" s="24" t="s">
        <v>156</v>
      </c>
      <c r="B137" s="18"/>
      <c r="C137" s="33"/>
      <c r="D137" s="26"/>
      <c r="E137" s="22"/>
      <c r="F137" s="22"/>
      <c r="G137" s="49"/>
      <c r="H137" s="50"/>
    </row>
    <row r="138" spans="1:8" ht="19.5" customHeight="1">
      <c r="A138" s="572" t="s">
        <v>157</v>
      </c>
      <c r="B138" s="573"/>
      <c r="C138" s="573"/>
      <c r="D138" s="573"/>
      <c r="E138" s="573"/>
      <c r="F138" s="573"/>
      <c r="G138" s="573"/>
      <c r="H138" s="574"/>
    </row>
    <row r="139" spans="1:8" ht="19.5" customHeight="1">
      <c r="A139" s="24" t="s">
        <v>267</v>
      </c>
      <c r="B139" s="32"/>
      <c r="C139" s="33"/>
      <c r="D139" s="26"/>
      <c r="E139" s="22"/>
      <c r="F139" s="22"/>
      <c r="G139" s="144"/>
      <c r="H139" s="145"/>
    </row>
    <row r="140" spans="1:8" ht="19.5" customHeight="1">
      <c r="A140" s="24" t="s">
        <v>268</v>
      </c>
      <c r="B140" s="48"/>
      <c r="C140" s="48"/>
      <c r="D140" s="48"/>
      <c r="E140" s="48"/>
      <c r="F140" s="48"/>
      <c r="G140" s="22"/>
      <c r="H140" s="30"/>
    </row>
    <row r="141" spans="1:8" ht="19.5" customHeight="1">
      <c r="A141" s="110" t="s">
        <v>269</v>
      </c>
      <c r="B141" s="146"/>
      <c r="C141" s="147"/>
      <c r="D141" s="147"/>
      <c r="E141" s="148"/>
      <c r="F141" s="148"/>
      <c r="G141" s="22"/>
      <c r="H141" s="34"/>
    </row>
    <row r="142" spans="1:8" ht="19.5" customHeight="1">
      <c r="A142" s="111"/>
      <c r="B142" s="108"/>
      <c r="C142" s="108"/>
      <c r="D142" s="108"/>
      <c r="E142" s="108"/>
      <c r="F142" s="108"/>
      <c r="G142" s="22"/>
      <c r="H142" s="34"/>
    </row>
    <row r="143" spans="1:8" ht="19.5" customHeight="1">
      <c r="A143" s="137" t="s">
        <v>167</v>
      </c>
      <c r="B143" s="108"/>
      <c r="C143" s="108"/>
      <c r="D143" s="108"/>
      <c r="E143" s="108"/>
      <c r="F143" s="108"/>
      <c r="G143" s="22"/>
      <c r="H143" s="30"/>
    </row>
    <row r="144" spans="1:8" ht="19.5" customHeight="1">
      <c r="A144" s="24" t="s">
        <v>88</v>
      </c>
      <c r="B144" s="108"/>
      <c r="C144" s="108"/>
      <c r="D144" s="108"/>
      <c r="E144" s="108"/>
      <c r="F144" s="108"/>
      <c r="G144" s="22"/>
      <c r="H144" s="34"/>
    </row>
    <row r="145" spans="1:8" ht="19.5" customHeight="1">
      <c r="A145" s="24" t="s">
        <v>89</v>
      </c>
      <c r="B145" s="108"/>
      <c r="C145" s="108"/>
      <c r="D145" s="108"/>
      <c r="E145" s="108"/>
      <c r="F145" s="108"/>
      <c r="G145" s="22"/>
      <c r="H145" s="34"/>
    </row>
    <row r="146" spans="1:8" ht="19.5" customHeight="1">
      <c r="A146" s="24" t="s">
        <v>90</v>
      </c>
      <c r="B146" s="108"/>
      <c r="C146" s="108"/>
      <c r="D146" s="108"/>
      <c r="E146" s="108"/>
      <c r="F146" s="108"/>
      <c r="G146" s="36"/>
      <c r="H146" s="37"/>
    </row>
    <row r="147" spans="1:8" ht="19.5" customHeight="1">
      <c r="A147" s="159" t="s">
        <v>91</v>
      </c>
      <c r="B147" s="108"/>
      <c r="C147" s="108"/>
      <c r="D147" s="108"/>
      <c r="E147" s="108"/>
      <c r="F147" s="108"/>
      <c r="G147" s="36"/>
      <c r="H147" s="37"/>
    </row>
    <row r="148" spans="1:8" ht="19.5" customHeight="1">
      <c r="A148" s="110" t="s">
        <v>92</v>
      </c>
      <c r="B148" s="108"/>
      <c r="C148" s="108"/>
      <c r="D148" s="108"/>
      <c r="E148" s="108"/>
      <c r="F148" s="108"/>
      <c r="G148" s="41"/>
      <c r="H148" s="37"/>
    </row>
    <row r="149" spans="1:8" ht="19.5" customHeight="1">
      <c r="A149" s="24" t="s">
        <v>93</v>
      </c>
      <c r="B149" s="32"/>
      <c r="C149" s="32"/>
      <c r="D149" s="38"/>
      <c r="E149" s="39"/>
      <c r="F149" s="40"/>
      <c r="G149" s="41"/>
      <c r="H149" s="42"/>
    </row>
    <row r="150" spans="1:8" ht="19.5" customHeight="1">
      <c r="A150" s="24" t="s">
        <v>94</v>
      </c>
      <c r="B150" s="150"/>
      <c r="C150" s="134"/>
      <c r="D150" s="151"/>
      <c r="E150" s="39"/>
      <c r="F150" s="40"/>
      <c r="G150" s="36"/>
      <c r="H150" s="23"/>
    </row>
    <row r="151" spans="1:8" ht="19.5" customHeight="1">
      <c r="A151" s="137"/>
      <c r="B151" s="173"/>
      <c r="C151" s="173"/>
      <c r="D151" s="173"/>
      <c r="E151" s="173"/>
      <c r="F151" s="173"/>
      <c r="G151" s="173"/>
      <c r="H151" s="30"/>
    </row>
    <row r="152" spans="1:8" ht="19.5" customHeight="1">
      <c r="A152" s="47" t="s">
        <v>168</v>
      </c>
      <c r="B152" s="32"/>
      <c r="C152" s="33"/>
      <c r="D152" s="22"/>
      <c r="E152" s="22"/>
      <c r="F152" s="22"/>
      <c r="G152" s="36"/>
      <c r="H152" s="156"/>
    </row>
    <row r="153" spans="1:8" ht="19.5" customHeight="1">
      <c r="A153" s="24" t="s">
        <v>159</v>
      </c>
      <c r="B153" s="32"/>
      <c r="C153" s="32"/>
      <c r="D153" s="26"/>
      <c r="E153" s="36"/>
      <c r="F153" s="36"/>
      <c r="G153" s="155"/>
      <c r="H153" s="156"/>
    </row>
    <row r="154" spans="1:8" ht="19.5" customHeight="1">
      <c r="A154" s="101" t="s">
        <v>158</v>
      </c>
      <c r="B154" s="32"/>
      <c r="C154" s="32"/>
      <c r="D154" s="44"/>
      <c r="E154" s="41"/>
      <c r="F154" s="41"/>
      <c r="G154" s="64"/>
      <c r="H154" s="158"/>
    </row>
    <row r="155" spans="1:8" ht="19.5" customHeight="1">
      <c r="A155" s="159"/>
      <c r="B155" s="154"/>
      <c r="C155" s="154"/>
      <c r="D155" s="160"/>
      <c r="E155" s="152"/>
      <c r="F155" s="153"/>
      <c r="G155" s="64"/>
      <c r="H155" s="156"/>
    </row>
    <row r="156" spans="1:8" ht="19.5" customHeight="1">
      <c r="A156" s="101" t="s">
        <v>181</v>
      </c>
      <c r="B156" s="112"/>
      <c r="C156" s="164"/>
      <c r="D156" s="138"/>
      <c r="E156" s="139"/>
      <c r="F156" s="64"/>
      <c r="G156" s="64"/>
      <c r="H156" s="136"/>
    </row>
    <row r="157" spans="1:8" ht="19.5" customHeight="1">
      <c r="A157" s="166" t="s">
        <v>179</v>
      </c>
      <c r="B157" s="54"/>
      <c r="C157" s="107"/>
      <c r="D157" s="55"/>
      <c r="E157" s="64"/>
      <c r="F157" s="64"/>
      <c r="G157" s="64"/>
      <c r="H157" s="167"/>
    </row>
    <row r="158" spans="1:8" ht="19.5" customHeight="1">
      <c r="A158" s="101" t="s">
        <v>182</v>
      </c>
      <c r="B158" s="54"/>
      <c r="C158" s="107"/>
      <c r="D158" s="64"/>
      <c r="E158" s="64"/>
      <c r="F158" s="64"/>
      <c r="G158" s="64"/>
      <c r="H158" s="161"/>
    </row>
    <row r="159" spans="1:8" ht="19.5" customHeight="1">
      <c r="A159" s="53" t="s">
        <v>180</v>
      </c>
      <c r="B159" s="54"/>
      <c r="C159" s="54"/>
      <c r="D159" s="55"/>
      <c r="E159" s="56"/>
      <c r="F159" s="56"/>
      <c r="G159" s="56"/>
      <c r="H159" s="57"/>
    </row>
    <row r="160" spans="1:8" ht="19.5" customHeight="1">
      <c r="A160" s="53" t="s">
        <v>184</v>
      </c>
      <c r="B160" s="54"/>
      <c r="C160" s="54"/>
      <c r="D160" s="55"/>
      <c r="E160" s="56"/>
      <c r="F160" s="56"/>
      <c r="G160" s="56"/>
      <c r="H160" s="57"/>
    </row>
    <row r="161" spans="1:8" ht="19.5" customHeight="1">
      <c r="A161" s="186" t="s">
        <v>183</v>
      </c>
      <c r="B161" s="182"/>
      <c r="C161" s="182"/>
      <c r="D161" s="183"/>
      <c r="E161" s="184"/>
      <c r="F161" s="184"/>
      <c r="G161" s="184"/>
      <c r="H161" s="185"/>
    </row>
    <row r="162" spans="1:8" ht="19.5" customHeight="1">
      <c r="A162" s="172"/>
      <c r="B162" s="32"/>
      <c r="C162" s="32"/>
      <c r="D162" s="26"/>
      <c r="E162" s="36"/>
      <c r="F162" s="36"/>
      <c r="G162" s="36"/>
      <c r="H162" s="30"/>
    </row>
    <row r="163" spans="1:8" ht="19.5" customHeight="1">
      <c r="A163" s="172"/>
      <c r="B163" s="32"/>
      <c r="C163" s="32"/>
      <c r="D163" s="26"/>
      <c r="E163" s="36"/>
      <c r="F163" s="36"/>
      <c r="G163" s="36"/>
      <c r="H163" s="30"/>
    </row>
    <row r="164" spans="1:8" ht="19.5" customHeight="1" thickBot="1">
      <c r="A164" s="243"/>
      <c r="B164" s="244"/>
      <c r="C164" s="245"/>
      <c r="D164" s="246"/>
      <c r="E164" s="247"/>
      <c r="F164" s="248"/>
      <c r="G164" s="133"/>
      <c r="H164" s="249"/>
    </row>
    <row r="165" spans="1:8" ht="19.5" customHeight="1">
      <c r="A165" s="120"/>
      <c r="B165" s="120"/>
      <c r="C165" s="120"/>
      <c r="D165" s="120"/>
      <c r="E165" s="120"/>
      <c r="F165" s="120"/>
      <c r="G165" s="86"/>
      <c r="H165" s="86"/>
    </row>
    <row r="166" spans="1:8" ht="19.5" customHeight="1">
      <c r="A166" s="87" t="s">
        <v>71</v>
      </c>
      <c r="B166" s="88"/>
      <c r="C166" s="88"/>
      <c r="D166" s="89"/>
      <c r="E166" s="90"/>
      <c r="F166" s="91"/>
      <c r="G166" s="92"/>
      <c r="H166" s="92"/>
    </row>
    <row r="167" spans="1:8" s="3" customFormat="1" ht="19.5" customHeight="1">
      <c r="A167" s="1" t="str">
        <f>A125</f>
        <v>經濟部水利署第十河川局</v>
      </c>
      <c r="B167" s="2"/>
      <c r="C167" s="2"/>
      <c r="D167" s="2"/>
      <c r="E167" s="2"/>
      <c r="F167" s="2"/>
      <c r="G167" s="2"/>
      <c r="H167" s="2"/>
    </row>
    <row r="168" spans="1:8" s="3" customFormat="1" ht="19.5" customHeight="1">
      <c r="A168" s="4" t="s">
        <v>38</v>
      </c>
      <c r="B168" s="2"/>
      <c r="C168" s="2"/>
      <c r="D168" s="2"/>
      <c r="E168" s="2"/>
      <c r="F168" s="2"/>
      <c r="G168" s="2"/>
      <c r="H168" s="2"/>
    </row>
    <row r="169" spans="1:8" ht="19.5" customHeight="1">
      <c r="A169" s="432" t="str">
        <f>A3</f>
        <v>工程名稱:基隆河北山堤防高速公路四號橋段復建工程</v>
      </c>
      <c r="B169" s="432"/>
      <c r="C169" s="432"/>
      <c r="D169" s="5"/>
      <c r="E169" s="5"/>
      <c r="F169" s="5"/>
      <c r="G169" s="6"/>
      <c r="H169" s="7"/>
    </row>
    <row r="170" spans="1:8" ht="19.5" customHeight="1">
      <c r="A170" s="551" t="str">
        <f>A4</f>
        <v>施工地點：臺北縣汐止市</v>
      </c>
      <c r="B170" s="551"/>
      <c r="C170" s="551"/>
      <c r="D170" s="9"/>
      <c r="E170" s="3"/>
      <c r="F170" s="3"/>
      <c r="G170" s="565"/>
      <c r="H170" s="565"/>
    </row>
    <row r="171" spans="1:8" ht="19.5" customHeight="1" thickBot="1">
      <c r="A171" s="93"/>
      <c r="B171" s="93"/>
      <c r="C171" s="93"/>
      <c r="D171" s="121"/>
      <c r="E171" s="122"/>
      <c r="F171" s="122"/>
      <c r="G171" s="123"/>
      <c r="H171" s="494" t="s">
        <v>285</v>
      </c>
    </row>
    <row r="172" spans="1:8" ht="19.5" customHeight="1">
      <c r="A172" s="101" t="s">
        <v>37</v>
      </c>
      <c r="B172" s="155"/>
      <c r="C172" s="155"/>
      <c r="D172" s="155"/>
      <c r="E172" s="155"/>
      <c r="F172" s="155"/>
      <c r="G172" s="155"/>
      <c r="H172" s="65"/>
    </row>
    <row r="173" spans="1:8" ht="19.5" customHeight="1">
      <c r="A173" s="101" t="s">
        <v>174</v>
      </c>
      <c r="B173" s="157"/>
      <c r="C173" s="157"/>
      <c r="D173" s="157"/>
      <c r="E173" s="157"/>
      <c r="F173" s="157"/>
      <c r="G173" s="157"/>
      <c r="H173" s="65"/>
    </row>
    <row r="174" spans="1:8" ht="19.5" customHeight="1">
      <c r="A174" s="101" t="s">
        <v>169</v>
      </c>
      <c r="B174" s="155"/>
      <c r="C174" s="155"/>
      <c r="D174" s="155"/>
      <c r="E174" s="155"/>
      <c r="F174" s="155"/>
      <c r="G174" s="155"/>
      <c r="H174" s="65"/>
    </row>
    <row r="175" spans="1:8" ht="19.5" customHeight="1">
      <c r="A175" s="163" t="s">
        <v>274</v>
      </c>
      <c r="B175" s="32"/>
      <c r="C175" s="32"/>
      <c r="D175" s="44"/>
      <c r="E175" s="41"/>
      <c r="F175" s="41"/>
      <c r="G175" s="157"/>
      <c r="H175" s="158"/>
    </row>
    <row r="176" spans="1:8" ht="19.5" customHeight="1">
      <c r="A176" s="101" t="s">
        <v>275</v>
      </c>
      <c r="B176" s="54"/>
      <c r="C176" s="107"/>
      <c r="D176" s="64"/>
      <c r="E176" s="64"/>
      <c r="F176" s="64"/>
      <c r="G176" s="64"/>
      <c r="H176" s="161"/>
    </row>
    <row r="177" spans="1:8" ht="19.5" customHeight="1">
      <c r="A177" s="101" t="s">
        <v>170</v>
      </c>
      <c r="B177" s="54"/>
      <c r="C177" s="107"/>
      <c r="D177" s="64"/>
      <c r="E177" s="64"/>
      <c r="F177" s="64"/>
      <c r="G177" s="64"/>
      <c r="H177" s="161"/>
    </row>
    <row r="178" spans="1:8" ht="19.5" customHeight="1">
      <c r="A178" s="162" t="s">
        <v>171</v>
      </c>
      <c r="B178" s="54"/>
      <c r="C178" s="54"/>
      <c r="D178" s="55"/>
      <c r="E178" s="56"/>
      <c r="F178" s="56"/>
      <c r="G178" s="56"/>
      <c r="H178" s="57"/>
    </row>
    <row r="179" spans="1:8" ht="19.5" customHeight="1">
      <c r="A179" s="101" t="s">
        <v>172</v>
      </c>
      <c r="B179" s="54"/>
      <c r="C179" s="54"/>
      <c r="D179" s="55"/>
      <c r="E179" s="56"/>
      <c r="F179" s="56"/>
      <c r="G179" s="56"/>
      <c r="H179" s="57"/>
    </row>
    <row r="180" spans="1:8" ht="19.5" customHeight="1">
      <c r="A180" s="101" t="s">
        <v>173</v>
      </c>
      <c r="B180" s="54"/>
      <c r="C180" s="54"/>
      <c r="D180" s="55"/>
      <c r="E180" s="56"/>
      <c r="F180" s="56"/>
      <c r="G180" s="56"/>
      <c r="H180" s="57"/>
    </row>
    <row r="181" spans="1:8" ht="19.5" customHeight="1">
      <c r="A181" s="101" t="s">
        <v>273</v>
      </c>
      <c r="B181" s="54"/>
      <c r="C181" s="107"/>
      <c r="D181" s="64"/>
      <c r="E181" s="64"/>
      <c r="F181" s="64"/>
      <c r="G181" s="64"/>
      <c r="H181" s="161"/>
    </row>
    <row r="182" spans="1:8" ht="19.5" customHeight="1">
      <c r="A182" s="97" t="s">
        <v>277</v>
      </c>
      <c r="B182" s="155"/>
      <c r="C182" s="155"/>
      <c r="D182" s="155"/>
      <c r="E182" s="155"/>
      <c r="F182" s="155"/>
      <c r="G182" s="155"/>
      <c r="H182" s="156"/>
    </row>
    <row r="183" spans="1:8" ht="19.5" customHeight="1">
      <c r="A183" s="101" t="s">
        <v>276</v>
      </c>
      <c r="B183" s="155"/>
      <c r="C183" s="155"/>
      <c r="D183" s="155"/>
      <c r="E183" s="155"/>
      <c r="F183" s="155"/>
      <c r="G183" s="155"/>
      <c r="H183" s="156"/>
    </row>
    <row r="184" spans="1:8" ht="19.5" customHeight="1">
      <c r="A184" s="101"/>
      <c r="B184" s="155"/>
      <c r="C184" s="155"/>
      <c r="D184" s="155"/>
      <c r="E184" s="155"/>
      <c r="F184" s="155"/>
      <c r="G184" s="155"/>
      <c r="H184" s="156"/>
    </row>
    <row r="185" spans="1:8" ht="19.5" customHeight="1">
      <c r="A185" s="101" t="s">
        <v>177</v>
      </c>
      <c r="B185" s="155"/>
      <c r="C185" s="155"/>
      <c r="D185" s="155"/>
      <c r="E185" s="155"/>
      <c r="F185" s="155"/>
      <c r="G185" s="155"/>
      <c r="H185" s="156"/>
    </row>
    <row r="186" spans="1:8" ht="19.5" customHeight="1">
      <c r="A186" s="414" t="s">
        <v>175</v>
      </c>
      <c r="B186" s="54"/>
      <c r="C186" s="107"/>
      <c r="D186" s="55"/>
      <c r="E186" s="64"/>
      <c r="F186" s="64"/>
      <c r="G186" s="64"/>
      <c r="H186" s="65"/>
    </row>
    <row r="187" spans="1:8" ht="19.5" customHeight="1">
      <c r="A187" s="552" t="s">
        <v>176</v>
      </c>
      <c r="B187" s="553"/>
      <c r="C187" s="553"/>
      <c r="D187" s="553"/>
      <c r="E187" s="553"/>
      <c r="F187" s="553"/>
      <c r="G187" s="553"/>
      <c r="H187" s="554"/>
    </row>
    <row r="188" spans="1:8" ht="19.5" customHeight="1">
      <c r="A188" s="552" t="s">
        <v>264</v>
      </c>
      <c r="B188" s="519"/>
      <c r="C188" s="519"/>
      <c r="D188" s="519"/>
      <c r="E188" s="519"/>
      <c r="F188" s="519"/>
      <c r="G188" s="519"/>
      <c r="H188" s="571"/>
    </row>
    <row r="189" spans="1:8" ht="19.5" customHeight="1">
      <c r="A189" s="186"/>
      <c r="B189" s="54"/>
      <c r="C189" s="54"/>
      <c r="D189" s="55"/>
      <c r="E189" s="64"/>
      <c r="F189" s="64"/>
      <c r="G189" s="64"/>
      <c r="H189" s="65"/>
    </row>
    <row r="190" spans="1:8" ht="19.5" customHeight="1">
      <c r="A190" s="101"/>
      <c r="B190" s="54"/>
      <c r="C190" s="54"/>
      <c r="D190" s="55"/>
      <c r="E190" s="64"/>
      <c r="F190" s="64"/>
      <c r="G190" s="64"/>
      <c r="H190" s="65"/>
    </row>
    <row r="191" spans="1:8" ht="19.5" customHeight="1">
      <c r="A191" s="162"/>
      <c r="B191" s="54"/>
      <c r="C191" s="107"/>
      <c r="D191" s="55"/>
      <c r="E191" s="64"/>
      <c r="F191" s="64"/>
      <c r="G191" s="64"/>
      <c r="H191" s="65"/>
    </row>
    <row r="192" spans="1:8" ht="19.5" customHeight="1">
      <c r="A192" s="101"/>
      <c r="B192" s="54"/>
      <c r="C192" s="54"/>
      <c r="D192" s="55"/>
      <c r="E192" s="64"/>
      <c r="F192" s="64"/>
      <c r="G192" s="64"/>
      <c r="H192" s="65"/>
    </row>
    <row r="193" spans="1:8" ht="19.5" customHeight="1">
      <c r="A193" s="101"/>
      <c r="B193" s="54"/>
      <c r="C193" s="54"/>
      <c r="D193" s="55"/>
      <c r="E193" s="64"/>
      <c r="F193" s="64"/>
      <c r="G193" s="64"/>
      <c r="H193" s="65"/>
    </row>
    <row r="194" spans="1:8" ht="19.5" customHeight="1">
      <c r="A194" s="101"/>
      <c r="B194" s="54"/>
      <c r="C194" s="54"/>
      <c r="D194" s="55"/>
      <c r="E194" s="64"/>
      <c r="F194" s="64"/>
      <c r="G194" s="64"/>
      <c r="H194" s="65"/>
    </row>
    <row r="195" spans="1:8" ht="19.5" customHeight="1">
      <c r="A195" s="97"/>
      <c r="B195" s="54"/>
      <c r="C195" s="54"/>
      <c r="D195" s="55"/>
      <c r="E195" s="64"/>
      <c r="F195" s="64"/>
      <c r="G195" s="64"/>
      <c r="H195" s="65"/>
    </row>
    <row r="196" spans="1:8" ht="19.5" customHeight="1">
      <c r="A196" s="101"/>
      <c r="B196" s="112"/>
      <c r="C196" s="164"/>
      <c r="D196" s="138"/>
      <c r="E196" s="139"/>
      <c r="F196" s="64"/>
      <c r="G196" s="64"/>
      <c r="H196" s="136"/>
    </row>
    <row r="197" spans="1:8" ht="19.5" customHeight="1">
      <c r="A197" s="165"/>
      <c r="B197" s="54"/>
      <c r="C197" s="54"/>
      <c r="D197" s="55"/>
      <c r="E197" s="56"/>
      <c r="F197" s="56"/>
      <c r="G197" s="56"/>
      <c r="H197" s="57"/>
    </row>
    <row r="198" spans="1:8" ht="19.5" customHeight="1">
      <c r="A198" s="101"/>
      <c r="B198" s="112"/>
      <c r="C198" s="164"/>
      <c r="D198" s="138"/>
      <c r="E198" s="139"/>
      <c r="F198" s="64"/>
      <c r="G198" s="64"/>
      <c r="H198" s="136"/>
    </row>
    <row r="199" spans="1:8" ht="19.5" customHeight="1">
      <c r="A199" s="166"/>
      <c r="B199" s="54"/>
      <c r="C199" s="107"/>
      <c r="D199" s="55"/>
      <c r="E199" s="64"/>
      <c r="F199" s="64"/>
      <c r="G199" s="64"/>
      <c r="H199" s="167"/>
    </row>
    <row r="200" spans="1:8" ht="19.5" customHeight="1">
      <c r="A200" s="101"/>
      <c r="B200" s="54"/>
      <c r="C200" s="107"/>
      <c r="D200" s="64"/>
      <c r="E200" s="64"/>
      <c r="F200" s="64"/>
      <c r="G200" s="64"/>
      <c r="H200" s="161"/>
    </row>
    <row r="201" spans="1:8" ht="19.5" customHeight="1">
      <c r="A201" s="53"/>
      <c r="B201" s="54"/>
      <c r="C201" s="54"/>
      <c r="D201" s="55"/>
      <c r="E201" s="56"/>
      <c r="F201" s="56"/>
      <c r="G201" s="56"/>
      <c r="H201" s="57"/>
    </row>
    <row r="202" spans="1:8" ht="19.5" customHeight="1">
      <c r="A202" s="53"/>
      <c r="B202" s="54"/>
      <c r="C202" s="54"/>
      <c r="D202" s="55"/>
      <c r="E202" s="56"/>
      <c r="F202" s="56"/>
      <c r="G202" s="56"/>
      <c r="H202" s="57"/>
    </row>
    <row r="203" spans="1:8" ht="19.5" customHeight="1">
      <c r="A203" s="186"/>
      <c r="B203" s="182"/>
      <c r="C203" s="182"/>
      <c r="D203" s="183"/>
      <c r="E203" s="184"/>
      <c r="F203" s="184"/>
      <c r="G203" s="184"/>
      <c r="H203" s="185"/>
    </row>
    <row r="204" spans="1:8" ht="19.5" customHeight="1" thickBot="1">
      <c r="A204" s="168"/>
      <c r="B204" s="169"/>
      <c r="C204" s="169"/>
      <c r="D204" s="117"/>
      <c r="E204" s="170"/>
      <c r="F204" s="170"/>
      <c r="G204" s="170"/>
      <c r="H204" s="171"/>
    </row>
    <row r="205" spans="1:8" ht="19.5" customHeight="1">
      <c r="A205" s="187"/>
      <c r="B205" s="188"/>
      <c r="C205" s="188"/>
      <c r="D205" s="189"/>
      <c r="E205" s="190"/>
      <c r="F205" s="190"/>
      <c r="G205" s="190"/>
      <c r="H205" s="191"/>
    </row>
    <row r="206" spans="1:8" ht="19.5" customHeight="1">
      <c r="A206" s="87" t="s">
        <v>71</v>
      </c>
      <c r="B206" s="88"/>
      <c r="C206" s="88"/>
      <c r="D206" s="89"/>
      <c r="E206" s="90"/>
      <c r="F206" s="91"/>
      <c r="G206" s="92"/>
      <c r="H206" s="92"/>
    </row>
  </sheetData>
  <mergeCells count="22">
    <mergeCell ref="A4:C4"/>
    <mergeCell ref="G4:H4"/>
    <mergeCell ref="A34:F34"/>
    <mergeCell ref="A35:H35"/>
    <mergeCell ref="A187:H187"/>
    <mergeCell ref="A188:H188"/>
    <mergeCell ref="G86:H86"/>
    <mergeCell ref="A86:C86"/>
    <mergeCell ref="A138:H138"/>
    <mergeCell ref="A120:H120"/>
    <mergeCell ref="A170:C170"/>
    <mergeCell ref="G170:H170"/>
    <mergeCell ref="A128:C128"/>
    <mergeCell ref="G128:H128"/>
    <mergeCell ref="A118:H118"/>
    <mergeCell ref="A92:H92"/>
    <mergeCell ref="G45:H45"/>
    <mergeCell ref="A52:F52"/>
    <mergeCell ref="A94:H94"/>
    <mergeCell ref="A71:H71"/>
    <mergeCell ref="A78:H78"/>
    <mergeCell ref="A45:C45"/>
  </mergeCells>
  <printOptions horizontalCentered="1"/>
  <pageMargins left="0.1968503937007874" right="0.15748031496062992" top="0.3937007874015748" bottom="0.2755905511811024" header="0.1968503937007874" footer="0.35433070866141736"/>
  <pageSetup horizontalDpi="600" verticalDpi="600" orientation="portrait" paperSize="9" r:id="rId2"/>
  <rowBreaks count="4" manualBreakCount="4">
    <brk id="41" max="255" man="1"/>
    <brk id="82" max="255" man="1"/>
    <brk id="124" max="255" man="1"/>
    <brk id="166" max="255" man="1"/>
  </rowBreaks>
  <drawing r:id="rId1"/>
</worksheet>
</file>

<file path=xl/worksheets/sheet3.xml><?xml version="1.0" encoding="utf-8"?>
<worksheet xmlns="http://schemas.openxmlformats.org/spreadsheetml/2006/main" xmlns:r="http://schemas.openxmlformats.org/officeDocument/2006/relationships">
  <dimension ref="A1:K105"/>
  <sheetViews>
    <sheetView showGridLines="0" workbookViewId="0" topLeftCell="A44">
      <selection activeCell="G21" sqref="G21"/>
    </sheetView>
  </sheetViews>
  <sheetFormatPr defaultColWidth="9.00390625" defaultRowHeight="16.5"/>
  <cols>
    <col min="1" max="1" width="3.75390625" style="322" customWidth="1"/>
    <col min="2" max="2" width="2.875" style="322" customWidth="1"/>
    <col min="3" max="3" width="7.25390625" style="322" customWidth="1"/>
    <col min="4" max="4" width="7.875" style="322" customWidth="1"/>
    <col min="5" max="5" width="7.50390625" style="322" customWidth="1"/>
    <col min="6" max="6" width="6.75390625" style="322" customWidth="1"/>
    <col min="7" max="7" width="11.375" style="322" customWidth="1"/>
    <col min="8" max="8" width="7.625" style="322" customWidth="1"/>
    <col min="9" max="9" width="6.625" style="322" customWidth="1"/>
    <col min="10" max="10" width="9.625" style="322" customWidth="1"/>
    <col min="11" max="11" width="13.875" style="322" customWidth="1"/>
  </cols>
  <sheetData>
    <row r="1" spans="1:11" s="318" customFormat="1" ht="30" customHeight="1">
      <c r="A1" s="315" t="s">
        <v>24</v>
      </c>
      <c r="B1" s="316"/>
      <c r="C1" s="316"/>
      <c r="D1" s="317"/>
      <c r="E1" s="317"/>
      <c r="F1" s="317"/>
      <c r="G1" s="317"/>
      <c r="H1" s="317"/>
      <c r="I1" s="317"/>
      <c r="J1" s="317"/>
      <c r="K1" s="317"/>
    </row>
    <row r="2" spans="1:11" s="322" customFormat="1" ht="30" customHeight="1">
      <c r="A2" s="319" t="s">
        <v>25</v>
      </c>
      <c r="B2" s="320"/>
      <c r="C2" s="320"/>
      <c r="D2" s="321"/>
      <c r="E2" s="321"/>
      <c r="F2" s="321"/>
      <c r="G2" s="321"/>
      <c r="H2" s="321"/>
      <c r="I2" s="321"/>
      <c r="J2" s="321"/>
      <c r="K2" s="321"/>
    </row>
    <row r="3" spans="1:11" s="318" customFormat="1" ht="15.75" customHeight="1">
      <c r="A3" s="431" t="s">
        <v>135</v>
      </c>
      <c r="B3" s="324"/>
      <c r="C3" s="324"/>
      <c r="D3" s="325"/>
      <c r="J3" s="588" t="s">
        <v>26</v>
      </c>
      <c r="K3" s="588"/>
    </row>
    <row r="4" spans="1:11" s="318" customFormat="1" ht="15.75" customHeight="1" thickBot="1">
      <c r="A4" s="575" t="s">
        <v>178</v>
      </c>
      <c r="B4" s="551"/>
      <c r="C4" s="551"/>
      <c r="D4" s="551"/>
      <c r="E4" s="551"/>
      <c r="F4" s="551"/>
      <c r="G4" s="551"/>
      <c r="H4" s="551"/>
      <c r="K4" s="326" t="s">
        <v>27</v>
      </c>
    </row>
    <row r="5" spans="1:11" s="333" customFormat="1" ht="19.5" customHeight="1" thickBot="1">
      <c r="A5" s="327" t="s">
        <v>13</v>
      </c>
      <c r="B5" s="328"/>
      <c r="C5" s="329" t="s">
        <v>14</v>
      </c>
      <c r="D5" s="330" t="s">
        <v>15</v>
      </c>
      <c r="E5" s="331" t="s">
        <v>16</v>
      </c>
      <c r="F5" s="332"/>
      <c r="G5" s="332"/>
      <c r="H5" s="331" t="s">
        <v>17</v>
      </c>
      <c r="I5" s="332"/>
      <c r="J5" s="332"/>
      <c r="K5" s="580" t="s">
        <v>18</v>
      </c>
    </row>
    <row r="6" spans="1:11" s="333" customFormat="1" ht="25.5" customHeight="1" thickBot="1">
      <c r="A6" s="334"/>
      <c r="B6" s="335"/>
      <c r="C6" s="336"/>
      <c r="D6" s="337" t="s">
        <v>19</v>
      </c>
      <c r="E6" s="449" t="s">
        <v>28</v>
      </c>
      <c r="F6" s="450" t="s">
        <v>29</v>
      </c>
      <c r="G6" s="451" t="s">
        <v>30</v>
      </c>
      <c r="H6" s="449" t="s">
        <v>28</v>
      </c>
      <c r="I6" s="450" t="s">
        <v>29</v>
      </c>
      <c r="J6" s="452" t="s">
        <v>30</v>
      </c>
      <c r="K6" s="589"/>
    </row>
    <row r="7" spans="1:11" s="349" customFormat="1" ht="19.5" customHeight="1">
      <c r="A7" s="396">
        <v>0</v>
      </c>
      <c r="B7" s="397" t="s">
        <v>31</v>
      </c>
      <c r="C7" s="398">
        <v>0</v>
      </c>
      <c r="D7" s="400" t="s">
        <v>20</v>
      </c>
      <c r="E7" s="447">
        <v>6.3</v>
      </c>
      <c r="F7" s="345" t="s">
        <v>20</v>
      </c>
      <c r="G7" s="346" t="str">
        <f aca="true" t="shared" si="0" ref="G7:G14">IF(D7="－","－",ROUND(D7*F7,2))</f>
        <v>－</v>
      </c>
      <c r="H7" s="448">
        <v>3.71</v>
      </c>
      <c r="I7" s="347" t="s">
        <v>20</v>
      </c>
      <c r="J7" s="353" t="str">
        <f>IF(G7="－","－",ROUND(G7*I7,2))</f>
        <v>－</v>
      </c>
      <c r="K7" s="348">
        <f aca="true" t="shared" si="1" ref="K7:K14">MIN(G7,J7)</f>
        <v>0</v>
      </c>
    </row>
    <row r="8" spans="1:11" s="349" customFormat="1" ht="19.5" customHeight="1">
      <c r="A8" s="341">
        <v>0</v>
      </c>
      <c r="B8" s="395" t="s">
        <v>21</v>
      </c>
      <c r="C8" s="343">
        <v>15</v>
      </c>
      <c r="D8" s="351">
        <f>+C8-C7</f>
        <v>15</v>
      </c>
      <c r="E8" s="344">
        <v>6.43</v>
      </c>
      <c r="F8" s="352">
        <f aca="true" t="shared" si="2" ref="F8:F13">(E7+E8)/2</f>
        <v>6.365</v>
      </c>
      <c r="G8" s="346">
        <f t="shared" si="0"/>
        <v>95.48</v>
      </c>
      <c r="H8" s="344">
        <v>3.11</v>
      </c>
      <c r="I8" s="352">
        <f aca="true" t="shared" si="3" ref="I8:I13">(H7+H8)/2</f>
        <v>3.41</v>
      </c>
      <c r="J8" s="353">
        <f aca="true" t="shared" si="4" ref="J8:J14">IF(G8="－","－",ROUND(D8*I8,2))</f>
        <v>51.15</v>
      </c>
      <c r="K8" s="348">
        <f t="shared" si="1"/>
        <v>51.15</v>
      </c>
    </row>
    <row r="9" spans="1:11" s="349" customFormat="1" ht="19.5" customHeight="1">
      <c r="A9" s="341">
        <v>0</v>
      </c>
      <c r="B9" s="342" t="s">
        <v>31</v>
      </c>
      <c r="C9" s="343">
        <v>35</v>
      </c>
      <c r="D9" s="351">
        <f aca="true" t="shared" si="5" ref="D9:D14">+C9-C8</f>
        <v>20</v>
      </c>
      <c r="E9" s="344">
        <v>8.98</v>
      </c>
      <c r="F9" s="352">
        <f t="shared" si="2"/>
        <v>7.705</v>
      </c>
      <c r="G9" s="346">
        <f t="shared" si="0"/>
        <v>154.1</v>
      </c>
      <c r="H9" s="344">
        <v>2.64</v>
      </c>
      <c r="I9" s="352">
        <f t="shared" si="3"/>
        <v>2.875</v>
      </c>
      <c r="J9" s="353">
        <f t="shared" si="4"/>
        <v>57.5</v>
      </c>
      <c r="K9" s="348">
        <f t="shared" si="1"/>
        <v>57.5</v>
      </c>
    </row>
    <row r="10" spans="1:11" s="349" customFormat="1" ht="19.5" customHeight="1">
      <c r="A10" s="341">
        <v>0</v>
      </c>
      <c r="B10" s="350" t="s">
        <v>21</v>
      </c>
      <c r="C10" s="343">
        <v>55</v>
      </c>
      <c r="D10" s="351">
        <f t="shared" si="5"/>
        <v>20</v>
      </c>
      <c r="E10" s="344">
        <v>9.53</v>
      </c>
      <c r="F10" s="352">
        <f t="shared" si="2"/>
        <v>9.254999999999999</v>
      </c>
      <c r="G10" s="346">
        <f t="shared" si="0"/>
        <v>185.1</v>
      </c>
      <c r="H10" s="344">
        <v>1.5</v>
      </c>
      <c r="I10" s="352">
        <f t="shared" si="3"/>
        <v>2.0700000000000003</v>
      </c>
      <c r="J10" s="353">
        <f t="shared" si="4"/>
        <v>41.4</v>
      </c>
      <c r="K10" s="348">
        <f t="shared" si="1"/>
        <v>41.4</v>
      </c>
    </row>
    <row r="11" spans="1:11" s="349" customFormat="1" ht="19.5" customHeight="1">
      <c r="A11" s="341">
        <v>0</v>
      </c>
      <c r="B11" s="342" t="s">
        <v>31</v>
      </c>
      <c r="C11" s="343">
        <v>75</v>
      </c>
      <c r="D11" s="351">
        <f t="shared" si="5"/>
        <v>20</v>
      </c>
      <c r="E11" s="344">
        <v>9.82</v>
      </c>
      <c r="F11" s="352">
        <f t="shared" si="2"/>
        <v>9.675</v>
      </c>
      <c r="G11" s="346">
        <f t="shared" si="0"/>
        <v>193.5</v>
      </c>
      <c r="H11" s="344">
        <v>1.8</v>
      </c>
      <c r="I11" s="352">
        <f t="shared" si="3"/>
        <v>1.65</v>
      </c>
      <c r="J11" s="353">
        <f t="shared" si="4"/>
        <v>33</v>
      </c>
      <c r="K11" s="348">
        <f t="shared" si="1"/>
        <v>33</v>
      </c>
    </row>
    <row r="12" spans="1:11" s="349" customFormat="1" ht="19.5" customHeight="1">
      <c r="A12" s="341">
        <v>0</v>
      </c>
      <c r="B12" s="342" t="s">
        <v>31</v>
      </c>
      <c r="C12" s="343">
        <v>95</v>
      </c>
      <c r="D12" s="351">
        <f t="shared" si="5"/>
        <v>20</v>
      </c>
      <c r="E12" s="344">
        <v>10.46</v>
      </c>
      <c r="F12" s="352">
        <f t="shared" si="2"/>
        <v>10.14</v>
      </c>
      <c r="G12" s="346">
        <f t="shared" si="0"/>
        <v>202.8</v>
      </c>
      <c r="H12" s="344">
        <v>2.2</v>
      </c>
      <c r="I12" s="352">
        <f t="shared" si="3"/>
        <v>2</v>
      </c>
      <c r="J12" s="353">
        <f t="shared" si="4"/>
        <v>40</v>
      </c>
      <c r="K12" s="348">
        <f t="shared" si="1"/>
        <v>40</v>
      </c>
    </row>
    <row r="13" spans="1:11" s="349" customFormat="1" ht="19.5" customHeight="1">
      <c r="A13" s="341">
        <v>0</v>
      </c>
      <c r="B13" s="342" t="s">
        <v>31</v>
      </c>
      <c r="C13" s="343">
        <v>115</v>
      </c>
      <c r="D13" s="351">
        <f t="shared" si="5"/>
        <v>20</v>
      </c>
      <c r="E13" s="344">
        <v>10.86</v>
      </c>
      <c r="F13" s="352">
        <f t="shared" si="2"/>
        <v>10.66</v>
      </c>
      <c r="G13" s="346">
        <f t="shared" si="0"/>
        <v>213.2</v>
      </c>
      <c r="H13" s="344">
        <v>2.28</v>
      </c>
      <c r="I13" s="352">
        <f t="shared" si="3"/>
        <v>2.24</v>
      </c>
      <c r="J13" s="353">
        <f t="shared" si="4"/>
        <v>44.8</v>
      </c>
      <c r="K13" s="348">
        <f t="shared" si="1"/>
        <v>44.8</v>
      </c>
    </row>
    <row r="14" spans="1:11" s="349" customFormat="1" ht="19.5" customHeight="1">
      <c r="A14" s="341">
        <v>0</v>
      </c>
      <c r="B14" s="342" t="s">
        <v>31</v>
      </c>
      <c r="C14" s="343">
        <v>135</v>
      </c>
      <c r="D14" s="351">
        <f t="shared" si="5"/>
        <v>20</v>
      </c>
      <c r="E14" s="344">
        <v>10.7</v>
      </c>
      <c r="F14" s="352">
        <f>(E12+E14)/2</f>
        <v>10.58</v>
      </c>
      <c r="G14" s="346">
        <f t="shared" si="0"/>
        <v>211.6</v>
      </c>
      <c r="H14" s="344">
        <v>2.12</v>
      </c>
      <c r="I14" s="352">
        <f>(H12+H14)/2</f>
        <v>2.16</v>
      </c>
      <c r="J14" s="353">
        <f t="shared" si="4"/>
        <v>43.2</v>
      </c>
      <c r="K14" s="348">
        <f t="shared" si="1"/>
        <v>43.2</v>
      </c>
    </row>
    <row r="15" spans="1:11" s="349" customFormat="1" ht="19.5" customHeight="1">
      <c r="A15" s="341">
        <v>0</v>
      </c>
      <c r="B15" s="342" t="s">
        <v>31</v>
      </c>
      <c r="C15" s="343">
        <v>164</v>
      </c>
      <c r="D15" s="351">
        <f>+C15-C14</f>
        <v>29</v>
      </c>
      <c r="E15" s="344">
        <v>4.16</v>
      </c>
      <c r="F15" s="352">
        <f>(E13+E15)/2</f>
        <v>7.51</v>
      </c>
      <c r="G15" s="346">
        <f>IF(D15="－","－",ROUND(D15*F15,2))</f>
        <v>217.79</v>
      </c>
      <c r="H15" s="344">
        <v>0</v>
      </c>
      <c r="I15" s="352">
        <f>(H13+H15)/2</f>
        <v>1.14</v>
      </c>
      <c r="J15" s="353">
        <f>IF(G15="－","－",ROUND(D15*I15,2))</f>
        <v>33.06</v>
      </c>
      <c r="K15" s="348">
        <f>MIN(G15,J15)</f>
        <v>33.06</v>
      </c>
    </row>
    <row r="16" spans="1:11" s="349" customFormat="1" ht="19.5" customHeight="1">
      <c r="A16" s="341"/>
      <c r="B16" s="350"/>
      <c r="C16" s="343"/>
      <c r="D16" s="351"/>
      <c r="E16" s="344"/>
      <c r="F16" s="393" t="s">
        <v>125</v>
      </c>
      <c r="G16" s="346">
        <f>SUM(G8:G15)</f>
        <v>1473.57</v>
      </c>
      <c r="H16" s="344"/>
      <c r="I16" s="393" t="s">
        <v>125</v>
      </c>
      <c r="J16" s="394">
        <f>SUM(J8:J15)</f>
        <v>344.11</v>
      </c>
      <c r="K16" s="348">
        <f>SUM(K7:K11)</f>
        <v>183.05</v>
      </c>
    </row>
    <row r="17" spans="1:11" s="390" customFormat="1" ht="19.5" customHeight="1">
      <c r="A17" s="590" t="s">
        <v>233</v>
      </c>
      <c r="B17" s="591"/>
      <c r="C17" s="591"/>
      <c r="D17" s="591"/>
      <c r="E17" s="591"/>
      <c r="F17" s="591"/>
      <c r="G17" s="386">
        <f>ROUND(G16-K16,0)</f>
        <v>1291</v>
      </c>
      <c r="H17" s="387"/>
      <c r="I17" s="386"/>
      <c r="J17" s="388"/>
      <c r="K17" s="474"/>
    </row>
    <row r="18" spans="1:11" s="390" customFormat="1" ht="19.5" customHeight="1">
      <c r="A18" s="592" t="s">
        <v>234</v>
      </c>
      <c r="B18" s="593"/>
      <c r="C18" s="593"/>
      <c r="D18" s="593"/>
      <c r="E18" s="593"/>
      <c r="F18" s="593"/>
      <c r="G18" s="386">
        <f>J16-K16</f>
        <v>161.06</v>
      </c>
      <c r="H18" s="387"/>
      <c r="I18" s="386"/>
      <c r="J18" s="388"/>
      <c r="K18" s="474"/>
    </row>
    <row r="19" spans="1:11" s="390" customFormat="1" ht="19.5" customHeight="1">
      <c r="A19" s="592" t="s">
        <v>124</v>
      </c>
      <c r="B19" s="593"/>
      <c r="C19" s="593"/>
      <c r="D19" s="593"/>
      <c r="E19" s="593"/>
      <c r="F19" s="593"/>
      <c r="G19" s="391">
        <f>ROUND(K16,0)</f>
        <v>183</v>
      </c>
      <c r="H19" s="387"/>
      <c r="I19" s="386"/>
      <c r="J19" s="388"/>
      <c r="K19" s="474"/>
    </row>
    <row r="20" spans="1:11" s="390" customFormat="1" ht="19.5" customHeight="1">
      <c r="A20" s="594" t="s">
        <v>128</v>
      </c>
      <c r="B20" s="595"/>
      <c r="C20" s="595"/>
      <c r="D20" s="595"/>
      <c r="E20" s="595"/>
      <c r="F20" s="596"/>
      <c r="G20" s="392">
        <f>ROUND(G17-G18-G33,0)</f>
        <v>534</v>
      </c>
      <c r="H20" s="387"/>
      <c r="I20" s="386"/>
      <c r="J20" s="388"/>
      <c r="K20" s="474"/>
    </row>
    <row r="21" spans="1:11" s="354" customFormat="1" ht="19.5" customHeight="1" thickBot="1">
      <c r="A21" s="341"/>
      <c r="B21" s="350"/>
      <c r="C21" s="343"/>
      <c r="D21" s="351"/>
      <c r="E21" s="344"/>
      <c r="F21" s="352"/>
      <c r="G21" s="346"/>
      <c r="H21" s="344"/>
      <c r="I21" s="352"/>
      <c r="J21" s="353"/>
      <c r="K21" s="475"/>
    </row>
    <row r="22" spans="1:11" s="333" customFormat="1" ht="19.5" customHeight="1">
      <c r="A22" s="327" t="s">
        <v>13</v>
      </c>
      <c r="B22" s="328"/>
      <c r="C22" s="329" t="s">
        <v>14</v>
      </c>
      <c r="D22" s="330" t="s">
        <v>15</v>
      </c>
      <c r="E22" s="582" t="s">
        <v>126</v>
      </c>
      <c r="F22" s="583"/>
      <c r="G22" s="584"/>
      <c r="H22" s="585"/>
      <c r="I22" s="586"/>
      <c r="J22" s="587"/>
      <c r="K22" s="580"/>
    </row>
    <row r="23" spans="1:11" s="333" customFormat="1" ht="25.5" customHeight="1" thickBot="1">
      <c r="A23" s="334"/>
      <c r="B23" s="335"/>
      <c r="C23" s="336"/>
      <c r="D23" s="337" t="s">
        <v>19</v>
      </c>
      <c r="E23" s="478" t="s">
        <v>28</v>
      </c>
      <c r="F23" s="479" t="s">
        <v>29</v>
      </c>
      <c r="G23" s="480" t="s">
        <v>30</v>
      </c>
      <c r="H23" s="402" t="s">
        <v>28</v>
      </c>
      <c r="I23" s="401" t="s">
        <v>29</v>
      </c>
      <c r="J23" s="403" t="s">
        <v>30</v>
      </c>
      <c r="K23" s="581"/>
    </row>
    <row r="24" spans="1:11" s="349" customFormat="1" ht="19.5" customHeight="1">
      <c r="A24" s="396">
        <v>0</v>
      </c>
      <c r="B24" s="397" t="s">
        <v>31</v>
      </c>
      <c r="C24" s="398">
        <v>0</v>
      </c>
      <c r="D24" s="400" t="s">
        <v>20</v>
      </c>
      <c r="E24" s="447">
        <v>3.8</v>
      </c>
      <c r="F24" s="345" t="s">
        <v>20</v>
      </c>
      <c r="G24" s="346" t="str">
        <f aca="true" t="shared" si="6" ref="G24:G31">IF(D24="－","－",ROUND(D24*F24,2))</f>
        <v>－</v>
      </c>
      <c r="H24" s="448"/>
      <c r="I24" s="347"/>
      <c r="J24" s="353"/>
      <c r="K24" s="348"/>
    </row>
    <row r="25" spans="1:11" s="349" customFormat="1" ht="19.5" customHeight="1">
      <c r="A25" s="341">
        <v>0</v>
      </c>
      <c r="B25" s="395" t="s">
        <v>21</v>
      </c>
      <c r="C25" s="343">
        <v>15</v>
      </c>
      <c r="D25" s="351">
        <f>+C25-C24</f>
        <v>15</v>
      </c>
      <c r="E25" s="344">
        <v>3.91</v>
      </c>
      <c r="F25" s="352">
        <f aca="true" t="shared" si="7" ref="F25:F30">(E24+E25)/2</f>
        <v>3.855</v>
      </c>
      <c r="G25" s="346">
        <f t="shared" si="6"/>
        <v>57.83</v>
      </c>
      <c r="H25" s="344"/>
      <c r="I25" s="352"/>
      <c r="J25" s="477"/>
      <c r="K25" s="348"/>
    </row>
    <row r="26" spans="1:11" s="349" customFormat="1" ht="19.5" customHeight="1">
      <c r="A26" s="341">
        <v>0</v>
      </c>
      <c r="B26" s="342" t="s">
        <v>31</v>
      </c>
      <c r="C26" s="343">
        <v>35</v>
      </c>
      <c r="D26" s="351">
        <f aca="true" t="shared" si="8" ref="D26:D32">+C26-C25</f>
        <v>20</v>
      </c>
      <c r="E26" s="344">
        <v>4.47</v>
      </c>
      <c r="F26" s="352">
        <f t="shared" si="7"/>
        <v>4.1899999999999995</v>
      </c>
      <c r="G26" s="346">
        <f t="shared" si="6"/>
        <v>83.8</v>
      </c>
      <c r="H26" s="344"/>
      <c r="I26" s="352"/>
      <c r="J26" s="353"/>
      <c r="K26" s="348"/>
    </row>
    <row r="27" spans="1:11" s="349" customFormat="1" ht="19.5" customHeight="1">
      <c r="A27" s="341">
        <v>0</v>
      </c>
      <c r="B27" s="350" t="s">
        <v>21</v>
      </c>
      <c r="C27" s="343">
        <v>55</v>
      </c>
      <c r="D27" s="351">
        <f t="shared" si="8"/>
        <v>20</v>
      </c>
      <c r="E27" s="344">
        <v>3.37</v>
      </c>
      <c r="F27" s="352">
        <f t="shared" si="7"/>
        <v>3.92</v>
      </c>
      <c r="G27" s="346">
        <f t="shared" si="6"/>
        <v>78.4</v>
      </c>
      <c r="H27" s="344"/>
      <c r="I27" s="352"/>
      <c r="J27" s="353"/>
      <c r="K27" s="348"/>
    </row>
    <row r="28" spans="1:11" s="349" customFormat="1" ht="19.5" customHeight="1">
      <c r="A28" s="341">
        <v>0</v>
      </c>
      <c r="B28" s="342" t="s">
        <v>31</v>
      </c>
      <c r="C28" s="343">
        <v>75</v>
      </c>
      <c r="D28" s="351">
        <f t="shared" si="8"/>
        <v>20</v>
      </c>
      <c r="E28" s="344">
        <v>3.6</v>
      </c>
      <c r="F28" s="352">
        <f t="shared" si="7"/>
        <v>3.4850000000000003</v>
      </c>
      <c r="G28" s="346">
        <f t="shared" si="6"/>
        <v>69.7</v>
      </c>
      <c r="H28" s="344"/>
      <c r="I28" s="352"/>
      <c r="J28" s="353"/>
      <c r="K28" s="348"/>
    </row>
    <row r="29" spans="1:11" s="349" customFormat="1" ht="19.5" customHeight="1">
      <c r="A29" s="341">
        <v>0</v>
      </c>
      <c r="B29" s="342" t="s">
        <v>31</v>
      </c>
      <c r="C29" s="343">
        <v>95</v>
      </c>
      <c r="D29" s="351">
        <f t="shared" si="8"/>
        <v>20</v>
      </c>
      <c r="E29" s="344">
        <v>4.21</v>
      </c>
      <c r="F29" s="352">
        <f t="shared" si="7"/>
        <v>3.9050000000000002</v>
      </c>
      <c r="G29" s="346">
        <f t="shared" si="6"/>
        <v>78.1</v>
      </c>
      <c r="H29" s="344"/>
      <c r="I29" s="352"/>
      <c r="J29" s="353"/>
      <c r="K29" s="348"/>
    </row>
    <row r="30" spans="1:11" s="349" customFormat="1" ht="19.5" customHeight="1">
      <c r="A30" s="341">
        <v>0</v>
      </c>
      <c r="B30" s="342" t="s">
        <v>31</v>
      </c>
      <c r="C30" s="343">
        <v>115</v>
      </c>
      <c r="D30" s="351">
        <f t="shared" si="8"/>
        <v>20</v>
      </c>
      <c r="E30" s="344">
        <v>4.5</v>
      </c>
      <c r="F30" s="352">
        <f t="shared" si="7"/>
        <v>4.355</v>
      </c>
      <c r="G30" s="346">
        <f t="shared" si="6"/>
        <v>87.1</v>
      </c>
      <c r="H30" s="344"/>
      <c r="I30" s="352"/>
      <c r="J30" s="353"/>
      <c r="K30" s="348"/>
    </row>
    <row r="31" spans="1:11" s="349" customFormat="1" ht="19.5" customHeight="1">
      <c r="A31" s="341">
        <v>0</v>
      </c>
      <c r="B31" s="342" t="s">
        <v>31</v>
      </c>
      <c r="C31" s="343">
        <v>135</v>
      </c>
      <c r="D31" s="351">
        <f t="shared" si="8"/>
        <v>20</v>
      </c>
      <c r="E31" s="344">
        <v>3.32</v>
      </c>
      <c r="F31" s="352">
        <f>(E29+E31)/2</f>
        <v>3.7649999999999997</v>
      </c>
      <c r="G31" s="346">
        <f t="shared" si="6"/>
        <v>75.3</v>
      </c>
      <c r="H31" s="344"/>
      <c r="I31" s="352"/>
      <c r="J31" s="353"/>
      <c r="K31" s="348"/>
    </row>
    <row r="32" spans="1:11" s="349" customFormat="1" ht="19.5" customHeight="1">
      <c r="A32" s="341">
        <v>0</v>
      </c>
      <c r="B32" s="342" t="s">
        <v>31</v>
      </c>
      <c r="C32" s="343">
        <v>164</v>
      </c>
      <c r="D32" s="351">
        <f t="shared" si="8"/>
        <v>29</v>
      </c>
      <c r="E32" s="344">
        <v>0</v>
      </c>
      <c r="F32" s="352">
        <f>(E30+E32)/2</f>
        <v>2.25</v>
      </c>
      <c r="G32" s="346">
        <f>IF(D32="－","－",ROUND(D32*F32,2))</f>
        <v>65.25</v>
      </c>
      <c r="H32" s="344"/>
      <c r="I32" s="352"/>
      <c r="J32" s="353"/>
      <c r="K32" s="348"/>
    </row>
    <row r="33" spans="1:11" s="349" customFormat="1" ht="19.5" customHeight="1">
      <c r="A33" s="341"/>
      <c r="B33" s="350"/>
      <c r="C33" s="343"/>
      <c r="D33" s="351"/>
      <c r="E33" s="344"/>
      <c r="F33" s="393" t="s">
        <v>125</v>
      </c>
      <c r="G33" s="346">
        <f>SUM(G25:G32)</f>
        <v>595.48</v>
      </c>
      <c r="H33" s="344"/>
      <c r="I33" s="393"/>
      <c r="J33" s="394"/>
      <c r="K33" s="348"/>
    </row>
    <row r="34" spans="1:11" s="322" customFormat="1" ht="19.5" customHeight="1">
      <c r="A34" s="362" t="s">
        <v>22</v>
      </c>
      <c r="B34" s="363"/>
      <c r="C34" s="364"/>
      <c r="D34" s="365"/>
      <c r="E34" s="366"/>
      <c r="F34" s="367"/>
      <c r="G34" s="368"/>
      <c r="H34" s="369"/>
      <c r="I34" s="368"/>
      <c r="J34" s="370"/>
      <c r="K34" s="371"/>
    </row>
    <row r="35" spans="1:11" s="322" customFormat="1" ht="19.5" customHeight="1" thickBot="1">
      <c r="A35" s="372" t="s">
        <v>23</v>
      </c>
      <c r="B35" s="373"/>
      <c r="C35" s="374"/>
      <c r="D35" s="375"/>
      <c r="E35" s="376"/>
      <c r="F35" s="377"/>
      <c r="G35" s="378"/>
      <c r="H35" s="376"/>
      <c r="I35" s="377"/>
      <c r="J35" s="378"/>
      <c r="K35" s="379"/>
    </row>
    <row r="36" spans="1:11" s="322" customFormat="1" ht="19.5" customHeight="1">
      <c r="A36" s="380"/>
      <c r="B36" s="380"/>
      <c r="C36" s="380"/>
      <c r="D36" s="381"/>
      <c r="E36" s="380"/>
      <c r="F36" s="382"/>
      <c r="G36" s="382"/>
      <c r="H36" s="382"/>
      <c r="I36" s="380"/>
      <c r="J36" s="380"/>
      <c r="K36" s="380"/>
    </row>
    <row r="37" spans="1:9" s="384" customFormat="1" ht="24.75" customHeight="1">
      <c r="A37" s="383" t="s">
        <v>32</v>
      </c>
      <c r="I37" s="383" t="s">
        <v>33</v>
      </c>
    </row>
    <row r="38" ht="16.5">
      <c r="D38" s="385"/>
    </row>
    <row r="39" spans="1:11" s="318" customFormat="1" ht="30" customHeight="1">
      <c r="A39" s="315" t="s">
        <v>24</v>
      </c>
      <c r="B39" s="316"/>
      <c r="C39" s="316"/>
      <c r="D39" s="317"/>
      <c r="E39" s="317"/>
      <c r="F39" s="317"/>
      <c r="G39" s="317"/>
      <c r="H39" s="317"/>
      <c r="I39" s="317"/>
      <c r="J39" s="317"/>
      <c r="K39" s="317"/>
    </row>
    <row r="40" spans="1:11" s="322" customFormat="1" ht="30" customHeight="1">
      <c r="A40" s="319" t="s">
        <v>25</v>
      </c>
      <c r="B40" s="320"/>
      <c r="C40" s="320"/>
      <c r="D40" s="321"/>
      <c r="E40" s="321"/>
      <c r="F40" s="321"/>
      <c r="G40" s="321"/>
      <c r="H40" s="321"/>
      <c r="I40" s="321"/>
      <c r="J40" s="321"/>
      <c r="K40" s="321"/>
    </row>
    <row r="41" spans="1:11" s="318" customFormat="1" ht="15.75" customHeight="1">
      <c r="A41" s="323" t="str">
        <f>A3</f>
        <v>工程名稱:基隆河北山堤防高速公路四號橋段復建工程</v>
      </c>
      <c r="B41" s="324"/>
      <c r="C41" s="324"/>
      <c r="D41" s="325"/>
      <c r="J41" s="588" t="s">
        <v>132</v>
      </c>
      <c r="K41" s="588"/>
    </row>
    <row r="42" spans="1:11" s="318" customFormat="1" ht="15.75" customHeight="1" thickBot="1">
      <c r="A42" s="575" t="str">
        <f>A4</f>
        <v>施工地點:台北縣汐止市</v>
      </c>
      <c r="B42" s="551"/>
      <c r="C42" s="551"/>
      <c r="D42" s="551"/>
      <c r="E42" s="551"/>
      <c r="F42" s="551"/>
      <c r="G42" s="551"/>
      <c r="H42" s="551"/>
      <c r="K42" s="326" t="s">
        <v>27</v>
      </c>
    </row>
    <row r="43" spans="1:11" s="333" customFormat="1" ht="19.5" customHeight="1" thickBot="1">
      <c r="A43" s="327" t="s">
        <v>13</v>
      </c>
      <c r="B43" s="328"/>
      <c r="C43" s="329" t="s">
        <v>14</v>
      </c>
      <c r="D43" s="330" t="s">
        <v>15</v>
      </c>
      <c r="E43" s="597" t="s">
        <v>129</v>
      </c>
      <c r="F43" s="598"/>
      <c r="G43" s="599"/>
      <c r="H43" s="331"/>
      <c r="I43" s="332"/>
      <c r="J43" s="332"/>
      <c r="K43" s="580"/>
    </row>
    <row r="44" spans="1:11" s="333" customFormat="1" ht="25.5" customHeight="1" thickBot="1">
      <c r="A44" s="334"/>
      <c r="B44" s="335"/>
      <c r="C44" s="336"/>
      <c r="D44" s="337" t="s">
        <v>19</v>
      </c>
      <c r="E44" s="338" t="s">
        <v>130</v>
      </c>
      <c r="F44" s="339" t="s">
        <v>29</v>
      </c>
      <c r="G44" s="340" t="s">
        <v>131</v>
      </c>
      <c r="H44" s="338"/>
      <c r="I44" s="339"/>
      <c r="J44" s="340"/>
      <c r="K44" s="589"/>
    </row>
    <row r="45" spans="1:11" s="349" customFormat="1" ht="19.5" customHeight="1">
      <c r="A45" s="396">
        <v>0</v>
      </c>
      <c r="B45" s="397" t="s">
        <v>31</v>
      </c>
      <c r="C45" s="398">
        <v>0</v>
      </c>
      <c r="D45" s="400" t="s">
        <v>20</v>
      </c>
      <c r="E45" s="399">
        <v>0.7</v>
      </c>
      <c r="F45" s="404" t="s">
        <v>20</v>
      </c>
      <c r="G45" s="405" t="str">
        <f>IF(D45="－","－",ROUND(D45*F45,2))</f>
        <v>－</v>
      </c>
      <c r="H45" s="406"/>
      <c r="I45" s="404"/>
      <c r="J45" s="407"/>
      <c r="K45" s="348"/>
    </row>
    <row r="46" spans="1:11" s="349" customFormat="1" ht="19.5" customHeight="1">
      <c r="A46" s="341">
        <v>0</v>
      </c>
      <c r="B46" s="395" t="s">
        <v>21</v>
      </c>
      <c r="C46" s="343">
        <v>25</v>
      </c>
      <c r="D46" s="351">
        <f>+C46-C45</f>
        <v>25</v>
      </c>
      <c r="E46" s="344">
        <v>0.3</v>
      </c>
      <c r="F46" s="352">
        <f>(E45+E46)/2</f>
        <v>0.5</v>
      </c>
      <c r="G46" s="346">
        <f>IF(D46="－","－",ROUND(D46*F46,2))</f>
        <v>12.5</v>
      </c>
      <c r="H46" s="344"/>
      <c r="I46" s="352"/>
      <c r="J46" s="353"/>
      <c r="K46" s="348"/>
    </row>
    <row r="47" spans="1:11" s="349" customFormat="1" ht="19.5" customHeight="1">
      <c r="A47" s="341">
        <v>0</v>
      </c>
      <c r="B47" s="342" t="s">
        <v>31</v>
      </c>
      <c r="C47" s="343">
        <v>50</v>
      </c>
      <c r="D47" s="351">
        <f>+C47-C46</f>
        <v>25</v>
      </c>
      <c r="E47" s="344">
        <v>3.4</v>
      </c>
      <c r="F47" s="352">
        <f>(E46+E47)/2</f>
        <v>1.8499999999999999</v>
      </c>
      <c r="G47" s="346">
        <f>IF(D47="－","－",ROUND(D47*F47,2))</f>
        <v>46.25</v>
      </c>
      <c r="H47" s="344"/>
      <c r="I47" s="352"/>
      <c r="J47" s="353"/>
      <c r="K47" s="348"/>
    </row>
    <row r="48" spans="1:11" s="349" customFormat="1" ht="19.5" customHeight="1">
      <c r="A48" s="341">
        <v>0</v>
      </c>
      <c r="B48" s="350" t="s">
        <v>21</v>
      </c>
      <c r="C48" s="343">
        <v>75</v>
      </c>
      <c r="D48" s="351">
        <v>25</v>
      </c>
      <c r="E48" s="344">
        <v>7.9</v>
      </c>
      <c r="F48" s="352">
        <f>(E47+E48)/2</f>
        <v>5.65</v>
      </c>
      <c r="G48" s="346">
        <f>IF(D48="－","－",ROUND(D48*F48,2))</f>
        <v>141.25</v>
      </c>
      <c r="H48" s="344"/>
      <c r="I48" s="352"/>
      <c r="J48" s="353"/>
      <c r="K48" s="348"/>
    </row>
    <row r="49" spans="1:11" s="349" customFormat="1" ht="19.5" customHeight="1">
      <c r="A49" s="341">
        <v>0</v>
      </c>
      <c r="B49" s="342" t="s">
        <v>31</v>
      </c>
      <c r="C49" s="343">
        <v>100</v>
      </c>
      <c r="D49" s="351">
        <v>25</v>
      </c>
      <c r="E49" s="344">
        <v>5</v>
      </c>
      <c r="F49" s="352">
        <f>(E48+E49)/2</f>
        <v>6.45</v>
      </c>
      <c r="G49" s="346">
        <f>IF(D49="－","－",ROUND(D49*F49,2))</f>
        <v>161.25</v>
      </c>
      <c r="H49" s="344"/>
      <c r="I49" s="352"/>
      <c r="J49" s="353"/>
      <c r="K49" s="348"/>
    </row>
    <row r="50" spans="1:11" s="349" customFormat="1" ht="19.5" customHeight="1">
      <c r="A50" s="341"/>
      <c r="B50" s="350"/>
      <c r="C50" s="343"/>
      <c r="D50" s="351"/>
      <c r="E50" s="344"/>
      <c r="F50" s="393" t="s">
        <v>125</v>
      </c>
      <c r="G50" s="346">
        <f>SUM(G46:G49)</f>
        <v>361.25</v>
      </c>
      <c r="H50" s="344"/>
      <c r="I50" s="393"/>
      <c r="J50" s="394"/>
      <c r="K50" s="348"/>
    </row>
    <row r="51" spans="1:11" s="390" customFormat="1" ht="19.5" customHeight="1">
      <c r="A51" s="590"/>
      <c r="B51" s="591"/>
      <c r="C51" s="591"/>
      <c r="D51" s="591"/>
      <c r="E51" s="591"/>
      <c r="F51" s="591"/>
      <c r="G51" s="386"/>
      <c r="H51" s="387"/>
      <c r="I51" s="386"/>
      <c r="J51" s="388"/>
      <c r="K51" s="389"/>
    </row>
    <row r="52" spans="1:11" s="390" customFormat="1" ht="19.5" customHeight="1">
      <c r="A52" s="592"/>
      <c r="B52" s="593"/>
      <c r="C52" s="593"/>
      <c r="D52" s="593"/>
      <c r="E52" s="593"/>
      <c r="F52" s="593"/>
      <c r="G52" s="386"/>
      <c r="H52" s="387"/>
      <c r="I52" s="386"/>
      <c r="J52" s="388"/>
      <c r="K52" s="389"/>
    </row>
    <row r="53" spans="1:11" s="390" customFormat="1" ht="19.5" customHeight="1">
      <c r="A53" s="592"/>
      <c r="B53" s="593"/>
      <c r="C53" s="593"/>
      <c r="D53" s="593"/>
      <c r="E53" s="593"/>
      <c r="F53" s="593"/>
      <c r="G53" s="391"/>
      <c r="H53" s="387"/>
      <c r="I53" s="386"/>
      <c r="J53" s="388"/>
      <c r="K53" s="389"/>
    </row>
    <row r="54" spans="1:11" s="390" customFormat="1" ht="19.5" customHeight="1">
      <c r="A54" s="594"/>
      <c r="B54" s="595"/>
      <c r="C54" s="595"/>
      <c r="D54" s="595"/>
      <c r="E54" s="595"/>
      <c r="F54" s="596"/>
      <c r="G54" s="392"/>
      <c r="H54" s="387"/>
      <c r="I54" s="386"/>
      <c r="J54" s="388"/>
      <c r="K54" s="389"/>
    </row>
    <row r="55" spans="1:11" s="390" customFormat="1" ht="19.5" customHeight="1">
      <c r="A55" s="592"/>
      <c r="B55" s="593"/>
      <c r="C55" s="593"/>
      <c r="D55" s="593"/>
      <c r="E55" s="593"/>
      <c r="F55" s="593"/>
      <c r="G55" s="386"/>
      <c r="H55" s="387"/>
      <c r="I55" s="386"/>
      <c r="J55" s="388"/>
      <c r="K55" s="389"/>
    </row>
    <row r="56" spans="1:11" s="390" customFormat="1" ht="19.5" customHeight="1">
      <c r="A56" s="592"/>
      <c r="B56" s="593"/>
      <c r="C56" s="593"/>
      <c r="D56" s="593"/>
      <c r="E56" s="593"/>
      <c r="F56" s="593"/>
      <c r="G56" s="391"/>
      <c r="H56" s="387"/>
      <c r="I56" s="386"/>
      <c r="J56" s="388"/>
      <c r="K56" s="389"/>
    </row>
    <row r="57" spans="1:11" s="390" customFormat="1" ht="19.5" customHeight="1">
      <c r="A57" s="594"/>
      <c r="B57" s="595"/>
      <c r="C57" s="595"/>
      <c r="D57" s="595"/>
      <c r="E57" s="595"/>
      <c r="F57" s="596"/>
      <c r="G57" s="392"/>
      <c r="H57" s="387"/>
      <c r="I57" s="386"/>
      <c r="J57" s="388"/>
      <c r="K57" s="389"/>
    </row>
    <row r="58" spans="1:11" s="349" customFormat="1" ht="19.5" customHeight="1">
      <c r="A58" s="396"/>
      <c r="B58" s="397"/>
      <c r="C58" s="398"/>
      <c r="D58" s="400"/>
      <c r="E58" s="399"/>
      <c r="F58" s="345"/>
      <c r="G58" s="346"/>
      <c r="H58" s="344"/>
      <c r="I58" s="347"/>
      <c r="J58" s="353"/>
      <c r="K58" s="348"/>
    </row>
    <row r="59" spans="1:11" s="349" customFormat="1" ht="19.5" customHeight="1">
      <c r="A59" s="341"/>
      <c r="B59" s="395"/>
      <c r="C59" s="343"/>
      <c r="D59" s="351"/>
      <c r="E59" s="344"/>
      <c r="F59" s="352"/>
      <c r="G59" s="346"/>
      <c r="H59" s="344"/>
      <c r="I59" s="352"/>
      <c r="J59" s="353"/>
      <c r="K59" s="348"/>
    </row>
    <row r="60" spans="1:11" s="349" customFormat="1" ht="19.5" customHeight="1">
      <c r="A60" s="341"/>
      <c r="B60" s="342"/>
      <c r="C60" s="343"/>
      <c r="D60" s="351"/>
      <c r="E60" s="344"/>
      <c r="F60" s="352"/>
      <c r="G60" s="346"/>
      <c r="H60" s="344"/>
      <c r="I60" s="352"/>
      <c r="J60" s="353"/>
      <c r="K60" s="348"/>
    </row>
    <row r="61" spans="1:11" s="349" customFormat="1" ht="19.5" customHeight="1">
      <c r="A61" s="341"/>
      <c r="B61" s="350"/>
      <c r="C61" s="343"/>
      <c r="D61" s="351"/>
      <c r="E61" s="344"/>
      <c r="F61" s="352"/>
      <c r="G61" s="346"/>
      <c r="H61" s="344"/>
      <c r="I61" s="352"/>
      <c r="J61" s="353"/>
      <c r="K61" s="348"/>
    </row>
    <row r="62" spans="1:11" s="349" customFormat="1" ht="19.5" customHeight="1">
      <c r="A62" s="341"/>
      <c r="B62" s="342"/>
      <c r="C62" s="343"/>
      <c r="D62" s="351"/>
      <c r="E62" s="344"/>
      <c r="F62" s="352"/>
      <c r="G62" s="346"/>
      <c r="H62" s="344"/>
      <c r="I62" s="352"/>
      <c r="J62" s="353"/>
      <c r="K62" s="348"/>
    </row>
    <row r="63" spans="1:11" s="349" customFormat="1" ht="19.5" customHeight="1">
      <c r="A63" s="341"/>
      <c r="B63" s="350"/>
      <c r="C63" s="343"/>
      <c r="D63" s="351"/>
      <c r="E63" s="344"/>
      <c r="F63" s="393"/>
      <c r="G63" s="346"/>
      <c r="H63" s="344"/>
      <c r="I63" s="393"/>
      <c r="J63" s="394"/>
      <c r="K63" s="348"/>
    </row>
    <row r="64" spans="1:11" s="322" customFormat="1" ht="19.5" customHeight="1">
      <c r="A64" s="341"/>
      <c r="B64" s="350"/>
      <c r="C64" s="343"/>
      <c r="D64" s="351"/>
      <c r="E64" s="344"/>
      <c r="F64" s="352"/>
      <c r="G64" s="346"/>
      <c r="H64" s="344"/>
      <c r="I64" s="352"/>
      <c r="J64" s="353"/>
      <c r="K64" s="348"/>
    </row>
    <row r="65" spans="1:11" s="322" customFormat="1" ht="19.5" customHeight="1">
      <c r="A65" s="341"/>
      <c r="B65" s="350"/>
      <c r="C65" s="343"/>
      <c r="D65" s="351"/>
      <c r="E65" s="344"/>
      <c r="F65" s="352"/>
      <c r="G65" s="346"/>
      <c r="H65" s="344"/>
      <c r="I65" s="352"/>
      <c r="J65" s="353"/>
      <c r="K65" s="348"/>
    </row>
    <row r="66" spans="1:11" s="322" customFormat="1" ht="19.5" customHeight="1">
      <c r="A66" s="600"/>
      <c r="B66" s="606"/>
      <c r="C66" s="607"/>
      <c r="D66" s="351"/>
      <c r="E66" s="603"/>
      <c r="F66" s="604"/>
      <c r="G66" s="604"/>
      <c r="H66" s="605"/>
      <c r="I66" s="356"/>
      <c r="J66" s="357"/>
      <c r="K66" s="358"/>
    </row>
    <row r="67" spans="1:11" s="322" customFormat="1" ht="19.5" customHeight="1">
      <c r="A67" s="600"/>
      <c r="B67" s="601"/>
      <c r="C67" s="602"/>
      <c r="D67" s="359"/>
      <c r="E67" s="603" t="s">
        <v>127</v>
      </c>
      <c r="F67" s="604"/>
      <c r="G67" s="604"/>
      <c r="H67" s="605"/>
      <c r="I67" s="356"/>
      <c r="J67" s="357"/>
      <c r="K67" s="358"/>
    </row>
    <row r="68" spans="1:11" s="322" customFormat="1" ht="19.5" customHeight="1">
      <c r="A68" s="360"/>
      <c r="B68" s="355"/>
      <c r="C68" s="361"/>
      <c r="D68" s="359"/>
      <c r="E68" s="603"/>
      <c r="F68" s="604"/>
      <c r="G68" s="604"/>
      <c r="H68" s="605"/>
      <c r="I68" s="356"/>
      <c r="J68" s="357"/>
      <c r="K68" s="358"/>
    </row>
    <row r="69" spans="1:11" s="322" customFormat="1" ht="19.5" customHeight="1">
      <c r="A69" s="362" t="s">
        <v>22</v>
      </c>
      <c r="B69" s="363"/>
      <c r="C69" s="364"/>
      <c r="D69" s="365"/>
      <c r="E69" s="366"/>
      <c r="F69" s="367"/>
      <c r="G69" s="368"/>
      <c r="H69" s="369"/>
      <c r="I69" s="368"/>
      <c r="J69" s="370"/>
      <c r="K69" s="371"/>
    </row>
    <row r="70" spans="1:11" s="322" customFormat="1" ht="19.5" customHeight="1" thickBot="1">
      <c r="A70" s="372" t="s">
        <v>23</v>
      </c>
      <c r="B70" s="373"/>
      <c r="C70" s="374"/>
      <c r="D70" s="375"/>
      <c r="E70" s="376"/>
      <c r="F70" s="377"/>
      <c r="G70" s="378"/>
      <c r="H70" s="376"/>
      <c r="I70" s="377"/>
      <c r="J70" s="378"/>
      <c r="K70" s="379"/>
    </row>
    <row r="71" spans="1:11" s="322" customFormat="1" ht="19.5" customHeight="1">
      <c r="A71" s="380"/>
      <c r="B71" s="380"/>
      <c r="C71" s="380"/>
      <c r="D71" s="381"/>
      <c r="E71" s="380"/>
      <c r="F71" s="382"/>
      <c r="G71" s="382"/>
      <c r="H71" s="382"/>
      <c r="I71" s="380"/>
      <c r="J71" s="380"/>
      <c r="K71" s="380"/>
    </row>
    <row r="72" spans="1:9" s="384" customFormat="1" ht="24.75" customHeight="1">
      <c r="A72" s="383" t="s">
        <v>32</v>
      </c>
      <c r="I72" s="383" t="s">
        <v>33</v>
      </c>
    </row>
    <row r="73" ht="16.5">
      <c r="D73" s="385"/>
    </row>
    <row r="74" ht="16.5">
      <c r="D74" s="385"/>
    </row>
    <row r="75" ht="16.5">
      <c r="D75" s="385"/>
    </row>
    <row r="76" ht="16.5">
      <c r="D76" s="385"/>
    </row>
    <row r="77" ht="16.5">
      <c r="D77" s="385"/>
    </row>
    <row r="78" ht="16.5">
      <c r="D78" s="385"/>
    </row>
    <row r="79" ht="16.5">
      <c r="D79" s="385"/>
    </row>
    <row r="80" ht="16.5">
      <c r="D80" s="385"/>
    </row>
    <row r="81" ht="16.5">
      <c r="D81" s="385"/>
    </row>
    <row r="82" ht="16.5">
      <c r="D82" s="385"/>
    </row>
    <row r="83" ht="16.5">
      <c r="D83" s="385"/>
    </row>
    <row r="84" ht="16.5">
      <c r="D84" s="385"/>
    </row>
    <row r="85" ht="16.5">
      <c r="D85" s="385"/>
    </row>
    <row r="86" ht="16.5">
      <c r="D86" s="385"/>
    </row>
    <row r="87" ht="16.5">
      <c r="D87" s="385"/>
    </row>
    <row r="88" ht="16.5">
      <c r="D88" s="385"/>
    </row>
    <row r="89" ht="16.5">
      <c r="D89" s="385"/>
    </row>
    <row r="90" ht="16.5">
      <c r="D90" s="385"/>
    </row>
    <row r="91" ht="16.5">
      <c r="D91" s="385"/>
    </row>
    <row r="92" ht="16.5">
      <c r="D92" s="385"/>
    </row>
    <row r="93" ht="16.5">
      <c r="D93" s="385"/>
    </row>
    <row r="94" ht="16.5">
      <c r="D94" s="385"/>
    </row>
    <row r="95" ht="16.5">
      <c r="D95" s="385"/>
    </row>
    <row r="96" ht="16.5">
      <c r="D96" s="385"/>
    </row>
    <row r="97" ht="16.5">
      <c r="D97" s="385"/>
    </row>
    <row r="98" ht="16.5">
      <c r="D98" s="385"/>
    </row>
    <row r="99" ht="16.5">
      <c r="D99" s="385"/>
    </row>
    <row r="100" ht="16.5">
      <c r="D100" s="385"/>
    </row>
    <row r="101" ht="16.5">
      <c r="D101" s="385"/>
    </row>
    <row r="102" ht="16.5">
      <c r="D102" s="385"/>
    </row>
    <row r="103" ht="16.5">
      <c r="D103" s="385"/>
    </row>
    <row r="104" ht="16.5">
      <c r="D104" s="385"/>
    </row>
    <row r="105" ht="16.5">
      <c r="D105" s="385"/>
    </row>
  </sheetData>
  <mergeCells count="26">
    <mergeCell ref="A67:C67"/>
    <mergeCell ref="E67:H67"/>
    <mergeCell ref="E68:H68"/>
    <mergeCell ref="A55:F55"/>
    <mergeCell ref="A56:F56"/>
    <mergeCell ref="A57:F57"/>
    <mergeCell ref="A66:C66"/>
    <mergeCell ref="E66:H66"/>
    <mergeCell ref="A51:F51"/>
    <mergeCell ref="A52:F52"/>
    <mergeCell ref="A53:F53"/>
    <mergeCell ref="A54:F54"/>
    <mergeCell ref="J41:K41"/>
    <mergeCell ref="A42:H42"/>
    <mergeCell ref="K43:K44"/>
    <mergeCell ref="E43:G43"/>
    <mergeCell ref="K22:K23"/>
    <mergeCell ref="E22:G22"/>
    <mergeCell ref="H22:J22"/>
    <mergeCell ref="J3:K3"/>
    <mergeCell ref="K5:K6"/>
    <mergeCell ref="A4:H4"/>
    <mergeCell ref="A17:F17"/>
    <mergeCell ref="A18:F18"/>
    <mergeCell ref="A19:F19"/>
    <mergeCell ref="A20:F20"/>
  </mergeCells>
  <printOptions/>
  <pageMargins left="0.75" right="0.75" top="0.73" bottom="0.73"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cz04</dc:creator>
  <cp:keywords/>
  <dc:description/>
  <cp:lastModifiedBy>yslin</cp:lastModifiedBy>
  <cp:lastPrinted>2006-03-07T10:26:18Z</cp:lastPrinted>
  <dcterms:created xsi:type="dcterms:W3CDTF">2005-01-21T16:48:05Z</dcterms:created>
  <dcterms:modified xsi:type="dcterms:W3CDTF">2006-07-03T09:15:42Z</dcterms:modified>
  <cp:category/>
  <cp:version/>
  <cp:contentType/>
  <cp:contentStatus/>
</cp:coreProperties>
</file>