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340" yWindow="-34" windowWidth="16663" windowHeight="6523"/>
  </bookViews>
  <sheets>
    <sheet name="107年" sheetId="1" r:id="rId1"/>
  </sheets>
  <definedNames>
    <definedName name="_xlnm._FilterDatabase" localSheetId="0" hidden="1">'107年'!$A$8:$I$45</definedName>
    <definedName name="_xlnm.Print_Titles" localSheetId="0">'107年'!$1:$9</definedName>
  </definedNames>
  <calcPr calcId="145621" calcMode="autoNoTable"/>
</workbook>
</file>

<file path=xl/calcChain.xml><?xml version="1.0" encoding="utf-8"?>
<calcChain xmlns="http://schemas.openxmlformats.org/spreadsheetml/2006/main">
  <c r="G30" i="1" l="1"/>
  <c r="E32" i="1"/>
  <c r="G32" i="1"/>
  <c r="H32" i="1"/>
  <c r="I32" i="1"/>
  <c r="D32" i="1"/>
  <c r="E33" i="1"/>
  <c r="F33" i="1"/>
  <c r="G33" i="1"/>
  <c r="H33" i="1"/>
  <c r="I33" i="1"/>
  <c r="D33" i="1"/>
  <c r="E35" i="1"/>
  <c r="F35" i="1"/>
  <c r="G35" i="1"/>
  <c r="H35" i="1"/>
  <c r="I35" i="1"/>
  <c r="D35" i="1"/>
  <c r="F32" i="1" l="1"/>
  <c r="G43" i="1"/>
  <c r="E13" i="1"/>
  <c r="F13" i="1"/>
  <c r="H13" i="1"/>
  <c r="I13" i="1"/>
  <c r="D13" i="1"/>
  <c r="E18" i="1"/>
  <c r="F18" i="1"/>
  <c r="H18" i="1"/>
  <c r="I18" i="1"/>
  <c r="D18" i="1"/>
  <c r="E23" i="1"/>
  <c r="F23" i="1"/>
  <c r="H23" i="1"/>
  <c r="I23" i="1"/>
  <c r="D23" i="1"/>
  <c r="G34" i="1" l="1"/>
  <c r="G44" i="1"/>
  <c r="G15" i="1"/>
  <c r="G19" i="1"/>
  <c r="G37" i="1"/>
  <c r="G42" i="1"/>
  <c r="G20" i="1"/>
  <c r="I17" i="1"/>
  <c r="I16" i="1" s="1"/>
  <c r="H17" i="1"/>
  <c r="H16" i="1" s="1"/>
  <c r="F17" i="1"/>
  <c r="F16" i="1" s="1"/>
  <c r="E17" i="1"/>
  <c r="E16" i="1" s="1"/>
  <c r="D17" i="1"/>
  <c r="D16" i="1" s="1"/>
  <c r="G26" i="1"/>
  <c r="G25" i="1"/>
  <c r="G27" i="1"/>
  <c r="G41" i="1"/>
  <c r="G40" i="1"/>
  <c r="G39" i="1"/>
  <c r="G38" i="1"/>
  <c r="G36" i="1"/>
  <c r="G18" i="1" l="1"/>
  <c r="G17" i="1" s="1"/>
  <c r="G16" i="1" s="1"/>
  <c r="G24" i="1"/>
  <c r="G23" i="1" s="1"/>
  <c r="D12" i="1" l="1"/>
  <c r="D11" i="1" s="1"/>
  <c r="D29" i="1"/>
  <c r="D28" i="1" s="1"/>
  <c r="E22" i="1"/>
  <c r="F22" i="1"/>
  <c r="H22" i="1"/>
  <c r="I22" i="1"/>
  <c r="D22" i="1"/>
  <c r="G45" i="1"/>
  <c r="G22" i="1"/>
  <c r="G31" i="1"/>
  <c r="E12" i="1"/>
  <c r="E11" i="1" s="1"/>
  <c r="F12" i="1"/>
  <c r="F11" i="1" s="1"/>
  <c r="H12" i="1"/>
  <c r="H11" i="1" s="1"/>
  <c r="I12" i="1"/>
  <c r="I11" i="1" s="1"/>
  <c r="E29" i="1"/>
  <c r="E28" i="1" s="1"/>
  <c r="F29" i="1"/>
  <c r="F28" i="1" s="1"/>
  <c r="H29" i="1"/>
  <c r="H28" i="1" s="1"/>
  <c r="I29" i="1"/>
  <c r="I28" i="1" s="1"/>
  <c r="G14" i="1"/>
  <c r="G13" i="1" s="1"/>
  <c r="D21" i="1" l="1"/>
  <c r="D10" i="1" s="1"/>
  <c r="I21" i="1"/>
  <c r="I10" i="1" s="1"/>
  <c r="H21" i="1"/>
  <c r="H10" i="1" s="1"/>
  <c r="F21" i="1"/>
  <c r="F10" i="1" s="1"/>
  <c r="E21" i="1"/>
  <c r="E10" i="1" s="1"/>
  <c r="G29" i="1"/>
  <c r="G28" i="1" s="1"/>
  <c r="G21" i="1" s="1"/>
  <c r="G12" i="1"/>
  <c r="G11" i="1" s="1"/>
  <c r="G10" i="1" l="1"/>
</calcChain>
</file>

<file path=xl/sharedStrings.xml><?xml version="1.0" encoding="utf-8"?>
<sst xmlns="http://schemas.openxmlformats.org/spreadsheetml/2006/main" count="94" uniqueCount="75">
  <si>
    <t>1140-00-03</t>
    <phoneticPr fontId="4" type="noConversion"/>
  </si>
  <si>
    <t xml:space="preserve"> </t>
    <phoneticPr fontId="3" type="noConversion"/>
  </si>
  <si>
    <r>
      <rPr>
        <sz val="11"/>
        <rFont val="標楷體"/>
        <family val="4"/>
        <charset val="136"/>
      </rPr>
      <t>編製機關</t>
    </r>
  </si>
  <si>
    <r>
      <rPr>
        <sz val="11"/>
        <rFont val="標楷體"/>
        <family val="4"/>
        <charset val="136"/>
      </rPr>
      <t>　</t>
    </r>
  </si>
  <si>
    <r>
      <rPr>
        <sz val="11"/>
        <rFont val="標楷體"/>
        <family val="4"/>
        <charset val="136"/>
      </rPr>
      <t>受　　災　　情　　形</t>
    </r>
    <phoneticPr fontId="4" type="noConversion"/>
  </si>
  <si>
    <r>
      <rPr>
        <sz val="12"/>
        <rFont val="標楷體"/>
        <family val="4"/>
        <charset val="136"/>
      </rPr>
      <t>預　　估　　經　　費</t>
    </r>
    <phoneticPr fontId="4" type="noConversion"/>
  </si>
  <si>
    <r>
      <rPr>
        <sz val="11"/>
        <rFont val="標楷體"/>
        <family val="4"/>
        <charset val="136"/>
      </rPr>
      <t>災害種類</t>
    </r>
  </si>
  <si>
    <r>
      <rPr>
        <sz val="11"/>
        <rFont val="標楷體"/>
        <family val="4"/>
        <charset val="136"/>
      </rPr>
      <t>災害時間</t>
    </r>
  </si>
  <si>
    <r>
      <rPr>
        <sz val="11"/>
        <rFont val="標楷體"/>
        <family val="4"/>
        <charset val="136"/>
      </rPr>
      <t>縣市別</t>
    </r>
    <phoneticPr fontId="4" type="noConversion"/>
  </si>
  <si>
    <r>
      <rPr>
        <sz val="11"/>
        <rFont val="標楷體"/>
        <family val="4"/>
        <charset val="136"/>
      </rPr>
      <t>其　　他</t>
    </r>
  </si>
  <si>
    <r>
      <rPr>
        <sz val="11"/>
        <rFont val="標楷體"/>
        <family val="4"/>
        <charset val="136"/>
      </rPr>
      <t>總計</t>
    </r>
  </si>
  <si>
    <r>
      <rPr>
        <sz val="11"/>
        <rFont val="標楷體"/>
        <family val="4"/>
        <charset val="136"/>
      </rPr>
      <t>復建</t>
    </r>
    <phoneticPr fontId="4" type="noConversion"/>
  </si>
  <si>
    <r>
      <rPr>
        <sz val="12"/>
        <rFont val="標楷體"/>
        <family val="4"/>
        <charset val="136"/>
      </rPr>
      <t>總計</t>
    </r>
    <phoneticPr fontId="3" type="noConversion"/>
  </si>
  <si>
    <r>
      <rPr>
        <sz val="12"/>
        <rFont val="標楷體"/>
        <family val="4"/>
        <charset val="136"/>
      </rPr>
      <t>縣（市）管區域排水小計</t>
    </r>
    <phoneticPr fontId="3" type="noConversion"/>
  </si>
  <si>
    <r>
      <rPr>
        <sz val="12"/>
        <rFont val="標楷體"/>
        <family val="4"/>
        <charset val="136"/>
      </rPr>
      <t>彰化縣</t>
    </r>
    <phoneticPr fontId="3" type="noConversion"/>
  </si>
  <si>
    <r>
      <rPr>
        <sz val="12"/>
        <rFont val="標楷體"/>
        <family val="4"/>
        <charset val="136"/>
      </rPr>
      <t>南投縣</t>
    </r>
    <phoneticPr fontId="3" type="noConversion"/>
  </si>
  <si>
    <r>
      <rPr>
        <sz val="12"/>
        <rFont val="標楷體"/>
        <family val="4"/>
        <charset val="136"/>
      </rPr>
      <t>雲林縣</t>
    </r>
    <phoneticPr fontId="3" type="noConversion"/>
  </si>
  <si>
    <r>
      <rPr>
        <sz val="12"/>
        <rFont val="標楷體"/>
        <family val="4"/>
        <charset val="136"/>
      </rPr>
      <t>屏東縣</t>
    </r>
    <phoneticPr fontId="3" type="noConversion"/>
  </si>
  <si>
    <r>
      <rPr>
        <sz val="12"/>
        <rFont val="標楷體"/>
        <family val="4"/>
        <charset val="136"/>
      </rPr>
      <t>豪雨合計</t>
    </r>
    <phoneticPr fontId="3" type="noConversion"/>
  </si>
  <si>
    <r>
      <rPr>
        <sz val="12"/>
        <rFont val="標楷體"/>
        <family val="4"/>
        <charset val="136"/>
      </rPr>
      <t>縣（市）管區域排水小計</t>
    </r>
    <phoneticPr fontId="3" type="noConversion"/>
  </si>
  <si>
    <r>
      <rPr>
        <sz val="12"/>
        <rFont val="標楷體"/>
        <family val="4"/>
        <charset val="136"/>
      </rPr>
      <t>苗栗縣</t>
    </r>
    <phoneticPr fontId="3" type="noConversion"/>
  </si>
  <si>
    <r>
      <rPr>
        <sz val="12"/>
        <rFont val="標楷體"/>
        <family val="4"/>
        <charset val="136"/>
      </rPr>
      <t>中央管區域排水小計</t>
    </r>
    <phoneticPr fontId="3" type="noConversion"/>
  </si>
  <si>
    <r>
      <rPr>
        <sz val="12"/>
        <rFont val="標楷體"/>
        <family val="4"/>
        <charset val="136"/>
      </rPr>
      <t>臺南市</t>
    </r>
    <phoneticPr fontId="3" type="noConversion"/>
  </si>
  <si>
    <r>
      <rPr>
        <sz val="12"/>
        <rFont val="標楷體"/>
        <family val="4"/>
        <charset val="136"/>
      </rPr>
      <t>高雄市</t>
    </r>
    <phoneticPr fontId="3" type="noConversion"/>
  </si>
  <si>
    <r>
      <t>7</t>
    </r>
    <r>
      <rPr>
        <sz val="12"/>
        <rFont val="標楷體"/>
        <family val="4"/>
        <charset val="136"/>
      </rPr>
      <t>月豪雨計</t>
    </r>
    <phoneticPr fontId="3" type="noConversion"/>
  </si>
  <si>
    <r>
      <rPr>
        <sz val="12"/>
        <rFont val="標楷體"/>
        <family val="4"/>
        <charset val="136"/>
      </rPr>
      <t>填　表</t>
    </r>
  </si>
  <si>
    <r>
      <rPr>
        <sz val="12"/>
        <rFont val="標楷體"/>
        <family val="4"/>
        <charset val="136"/>
      </rPr>
      <t>審　核</t>
    </r>
  </si>
  <si>
    <r>
      <rPr>
        <sz val="12"/>
        <rFont val="標楷體"/>
        <family val="4"/>
        <charset val="136"/>
      </rPr>
      <t>業務主管人員</t>
    </r>
  </si>
  <si>
    <r>
      <rPr>
        <sz val="12"/>
        <rFont val="標楷體"/>
        <family val="4"/>
        <charset val="136"/>
      </rPr>
      <t>機關首長</t>
    </r>
  </si>
  <si>
    <r>
      <rPr>
        <sz val="12"/>
        <rFont val="標楷體"/>
        <family val="4"/>
        <charset val="136"/>
      </rPr>
      <t>主辦統計人員</t>
    </r>
  </si>
  <si>
    <r>
      <rPr>
        <sz val="11"/>
        <rFont val="標楷體"/>
        <family val="4"/>
        <charset val="136"/>
      </rPr>
      <t>經濟部水利署</t>
    </r>
    <phoneticPr fontId="4" type="noConversion"/>
  </si>
  <si>
    <r>
      <rPr>
        <sz val="11"/>
        <rFont val="標楷體"/>
        <family val="4"/>
        <charset val="136"/>
      </rPr>
      <t>公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  <charset val="136"/>
      </rPr>
      <t>開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  <charset val="136"/>
      </rPr>
      <t>類</t>
    </r>
    <phoneticPr fontId="4" type="noConversion"/>
  </si>
  <si>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  <charset val="136"/>
      </rPr>
      <t>報</t>
    </r>
    <phoneticPr fontId="4" type="noConversion"/>
  </si>
  <si>
    <r>
      <rPr>
        <sz val="11"/>
        <rFont val="標楷體"/>
        <family val="4"/>
        <charset val="136"/>
      </rPr>
      <t>次年</t>
    </r>
    <r>
      <rPr>
        <sz val="11"/>
        <rFont val="Times New Roman"/>
        <family val="1"/>
      </rPr>
      <t>3</t>
    </r>
    <r>
      <rPr>
        <sz val="11"/>
        <rFont val="標楷體"/>
        <family val="4"/>
        <charset val="136"/>
      </rPr>
      <t>月</t>
    </r>
    <r>
      <rPr>
        <sz val="11"/>
        <rFont val="Times New Roman"/>
        <family val="1"/>
      </rPr>
      <t>15</t>
    </r>
    <r>
      <rPr>
        <sz val="11"/>
        <rFont val="標楷體"/>
        <family val="4"/>
        <charset val="136"/>
      </rPr>
      <t>日前編報</t>
    </r>
    <phoneticPr fontId="4" type="noConversion"/>
  </si>
  <si>
    <r>
      <rPr>
        <sz val="11"/>
        <rFont val="標楷體"/>
        <family val="4"/>
        <charset val="136"/>
      </rPr>
      <t>表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  <charset val="136"/>
      </rPr>
      <t>號</t>
    </r>
  </si>
  <si>
    <r>
      <rPr>
        <sz val="11"/>
        <rFont val="標楷體"/>
        <family val="4"/>
        <charset val="136"/>
      </rPr>
      <t>排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  <charset val="136"/>
      </rPr>
      <t>水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  <charset val="136"/>
      </rPr>
      <t>路</t>
    </r>
    <phoneticPr fontId="4" type="noConversion"/>
  </si>
  <si>
    <r>
      <rPr>
        <sz val="11"/>
        <rFont val="標楷體"/>
        <family val="4"/>
        <charset val="136"/>
      </rPr>
      <t>水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  <charset val="136"/>
      </rPr>
      <t>門</t>
    </r>
    <phoneticPr fontId="3" type="noConversion"/>
  </si>
  <si>
    <r>
      <t>(</t>
    </r>
    <r>
      <rPr>
        <sz val="11"/>
        <rFont val="標楷體"/>
        <family val="4"/>
        <charset val="136"/>
      </rPr>
      <t>新臺幣千元</t>
    </r>
    <r>
      <rPr>
        <sz val="11"/>
        <rFont val="Times New Roman"/>
        <family val="1"/>
      </rPr>
      <t>)</t>
    </r>
  </si>
  <si>
    <r>
      <t>(</t>
    </r>
    <r>
      <rPr>
        <sz val="10"/>
        <rFont val="標楷體"/>
        <family val="4"/>
        <charset val="136"/>
      </rPr>
      <t>災害名稱</t>
    </r>
    <r>
      <rPr>
        <sz val="10"/>
        <rFont val="Times New Roman"/>
        <family val="1"/>
      </rPr>
      <t>)</t>
    </r>
  </si>
  <si>
    <r>
      <t>(</t>
    </r>
    <r>
      <rPr>
        <sz val="11"/>
        <rFont val="標楷體"/>
        <family val="4"/>
        <charset val="136"/>
      </rPr>
      <t>公尺</t>
    </r>
    <r>
      <rPr>
        <sz val="11"/>
        <rFont val="Times New Roman"/>
        <family val="1"/>
      </rPr>
      <t>)</t>
    </r>
    <phoneticPr fontId="3" type="noConversion"/>
  </si>
  <si>
    <r>
      <t>(</t>
    </r>
    <r>
      <rPr>
        <sz val="11"/>
        <rFont val="標楷體"/>
        <family val="4"/>
        <charset val="136"/>
      </rPr>
      <t>座</t>
    </r>
    <r>
      <rPr>
        <sz val="11"/>
        <rFont val="Times New Roman"/>
        <family val="1"/>
      </rPr>
      <t>)</t>
    </r>
  </si>
  <si>
    <r>
      <t>(</t>
    </r>
    <r>
      <rPr>
        <sz val="11"/>
        <rFont val="標楷體"/>
        <family val="4"/>
        <charset val="136"/>
      </rPr>
      <t>處</t>
    </r>
    <r>
      <rPr>
        <sz val="11"/>
        <rFont val="Times New Roman"/>
        <family val="1"/>
      </rPr>
      <t>)</t>
    </r>
  </si>
  <si>
    <r>
      <rPr>
        <sz val="11"/>
        <rFont val="標楷體"/>
        <family val="4"/>
        <charset val="136"/>
      </rPr>
      <t>搶修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搶險</t>
    </r>
    <r>
      <rPr>
        <sz val="11"/>
        <rFont val="Times New Roman"/>
        <family val="1"/>
      </rPr>
      <t>)</t>
    </r>
    <phoneticPr fontId="4" type="noConversion"/>
  </si>
  <si>
    <r>
      <rPr>
        <sz val="12"/>
        <rFont val="標楷體"/>
        <family val="4"/>
        <charset val="136"/>
      </rPr>
      <t>資料來源：本署所屬各河川局、各直轄市政府、各縣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市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政府。</t>
    </r>
    <phoneticPr fontId="4" type="noConversion"/>
  </si>
  <si>
    <r>
      <rPr>
        <sz val="12"/>
        <rFont val="標楷體"/>
        <family val="4"/>
        <charset val="136"/>
      </rPr>
      <t>填表說明：</t>
    </r>
    <r>
      <rPr>
        <sz val="12"/>
        <rFont val="Times New Roman"/>
        <family val="1"/>
      </rPr>
      <t>1.</t>
    </r>
    <r>
      <rPr>
        <sz val="12"/>
        <rFont val="標楷體"/>
        <family val="4"/>
        <charset val="136"/>
      </rPr>
      <t>本表由本署主計室編製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式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份，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份送本署河川海岸組，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份自存，並公布於本署網站。</t>
    </r>
    <phoneticPr fontId="4" type="noConversion"/>
  </si>
  <si>
    <r>
      <rPr>
        <sz val="12"/>
        <rFont val="標楷體"/>
        <family val="4"/>
        <charset val="136"/>
      </rPr>
      <t>　　　　　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各填報單位於次年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月底前將年報資料報送本署，由本署於次年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15</t>
    </r>
    <r>
      <rPr>
        <sz val="12"/>
        <rFont val="標楷體"/>
        <family val="4"/>
        <charset val="136"/>
      </rPr>
      <t>日前完成彙編。</t>
    </r>
    <phoneticPr fontId="4" type="noConversion"/>
  </si>
  <si>
    <t>嘉義市</t>
    <phoneticPr fontId="3" type="noConversion"/>
  </si>
  <si>
    <t>嘉義縣</t>
    <phoneticPr fontId="3" type="noConversion"/>
  </si>
  <si>
    <r>
      <rPr>
        <sz val="12"/>
        <rFont val="標楷體"/>
        <family val="4"/>
        <charset val="136"/>
      </rPr>
      <t>附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註：受災情形中『其他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處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』欄包含固床工、跌水工、水防道路、護岸基礎加固或重建等項目。</t>
    </r>
    <phoneticPr fontId="3" type="noConversion"/>
  </si>
  <si>
    <r>
      <rPr>
        <sz val="12"/>
        <rFont val="標楷體"/>
        <family val="4"/>
        <charset val="136"/>
      </rPr>
      <t>中華民國</t>
    </r>
    <r>
      <rPr>
        <sz val="12"/>
        <rFont val="Times New Roman"/>
        <family val="1"/>
      </rPr>
      <t>10</t>
    </r>
    <r>
      <rPr>
        <sz val="12"/>
        <rFont val="Times New Roman"/>
        <family val="1"/>
      </rPr>
      <t>7</t>
    </r>
    <r>
      <rPr>
        <sz val="12"/>
        <rFont val="標楷體"/>
        <family val="4"/>
        <charset val="136"/>
      </rPr>
      <t>年</t>
    </r>
    <phoneticPr fontId="4" type="noConversion"/>
  </si>
  <si>
    <t>地震合計</t>
    <phoneticPr fontId="3" type="noConversion"/>
  </si>
  <si>
    <t>0206地震</t>
    <phoneticPr fontId="3" type="noConversion"/>
  </si>
  <si>
    <r>
      <t>6</t>
    </r>
    <r>
      <rPr>
        <sz val="12"/>
        <rFont val="標楷體"/>
        <family val="4"/>
        <charset val="136"/>
      </rPr>
      <t>月豪雨計</t>
    </r>
    <phoneticPr fontId="3" type="noConversion"/>
  </si>
  <si>
    <r>
      <t>8</t>
    </r>
    <r>
      <rPr>
        <sz val="12"/>
        <rFont val="標楷體"/>
        <family val="4"/>
        <charset val="136"/>
      </rPr>
      <t>月豪雨計</t>
    </r>
    <phoneticPr fontId="3" type="noConversion"/>
  </si>
  <si>
    <t>107.02.06</t>
  </si>
  <si>
    <t>107.02.06</t>
    <phoneticPr fontId="3" type="noConversion"/>
  </si>
  <si>
    <t>颱風合計</t>
    <phoneticPr fontId="3" type="noConversion"/>
  </si>
  <si>
    <t>山竹颱風計</t>
    <phoneticPr fontId="3" type="noConversion"/>
  </si>
  <si>
    <t>107.09.15</t>
    <phoneticPr fontId="3" type="noConversion"/>
  </si>
  <si>
    <t>臺東縣</t>
    <phoneticPr fontId="3" type="noConversion"/>
  </si>
  <si>
    <t>花蓮縣</t>
    <phoneticPr fontId="3" type="noConversion"/>
  </si>
  <si>
    <t>107.07.02</t>
    <phoneticPr fontId="3" type="noConversion"/>
  </si>
  <si>
    <t>107.08.23
~107.08.27</t>
    <phoneticPr fontId="3" type="noConversion"/>
  </si>
  <si>
    <t>107.06.19</t>
    <phoneticPr fontId="3" type="noConversion"/>
  </si>
  <si>
    <t>107.08.23</t>
    <phoneticPr fontId="3" type="noConversion"/>
  </si>
  <si>
    <t>107.08.24
~107.08.27</t>
    <phoneticPr fontId="3" type="noConversion"/>
  </si>
  <si>
    <t>107.06.13</t>
    <phoneticPr fontId="3" type="noConversion"/>
  </si>
  <si>
    <t>107.06.14</t>
    <phoneticPr fontId="3" type="noConversion"/>
  </si>
  <si>
    <t>107.08.28</t>
    <phoneticPr fontId="3" type="noConversion"/>
  </si>
  <si>
    <t>107.09.14</t>
    <phoneticPr fontId="3" type="noConversion"/>
  </si>
  <si>
    <t>107.08.24</t>
    <phoneticPr fontId="3" type="noConversion"/>
  </si>
  <si>
    <t>107.08.23</t>
    <phoneticPr fontId="3" type="noConversion"/>
  </si>
  <si>
    <r>
      <rPr>
        <sz val="12"/>
        <rFont val="標楷體"/>
        <family val="4"/>
        <charset val="136"/>
      </rPr>
      <t>中華民國</t>
    </r>
    <r>
      <rPr>
        <sz val="12"/>
        <rFont val="Times New Roman"/>
        <family val="1"/>
      </rPr>
      <t>108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日編製</t>
    </r>
    <phoneticPr fontId="4" type="noConversion"/>
  </si>
  <si>
    <r>
      <rPr>
        <sz val="18"/>
        <rFont val="標楷體"/>
        <family val="4"/>
        <charset val="136"/>
      </rPr>
      <t>天然災害區域排水設施受損情形</t>
    </r>
    <r>
      <rPr>
        <sz val="18"/>
        <rFont val="Times New Roman"/>
        <family val="1"/>
      </rPr>
      <t>(</t>
    </r>
    <r>
      <rPr>
        <sz val="18"/>
        <rFont val="標楷體"/>
        <family val="4"/>
        <charset val="136"/>
      </rPr>
      <t>本表共</t>
    </r>
    <r>
      <rPr>
        <sz val="18"/>
        <rFont val="Times New Roman"/>
        <family val="1"/>
      </rPr>
      <t>2</t>
    </r>
    <r>
      <rPr>
        <sz val="18"/>
        <rFont val="標楷體"/>
        <family val="4"/>
        <charset val="136"/>
      </rPr>
      <t>頁</t>
    </r>
    <r>
      <rPr>
        <sz val="18"/>
        <rFont val="Times New Roman"/>
        <family val="1"/>
      </rPr>
      <t>)</t>
    </r>
    <phoneticPr fontId="4" type="noConversion"/>
  </si>
  <si>
    <t>107.06.19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</si>
</sst>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_(* #,##0_);_(* \(#,##0\);_(* &quot;-&quot;_);_(@_)"/>
  </numFmts>
  <fonts count="13" x14ac:knownFonts="1">
    <font>
      <sz val="12"/>
      <name val="Times New Roman"/>
      <family val="1"/>
    </font>
    <font>
      <sz val="12"/>
      <name val="Times New Roman"/>
      <family val="1"/>
    </font>
    <font>
      <sz val="11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1"/>
      <name val="Times New Roman"/>
      <family val="1"/>
    </font>
    <font>
      <sz val="18"/>
      <name val="標楷體"/>
      <family val="4"/>
      <charset val="136"/>
    </font>
    <font>
      <sz val="10"/>
      <name val="標楷體"/>
      <family val="4"/>
      <charset val="136"/>
    </font>
    <font>
      <sz val="1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69">
    <xf numFmtId="0" fontId="0" fillId="0" borderId="0" xfId="0"/>
    <xf numFmtId="0" fontId="6" fillId="2" borderId="1" xfId="0" applyFont="1" applyFill="1" applyBorder="1" applyAlignment="1">
      <alignment horizontal="centerContinuous" vertical="center"/>
    </xf>
    <xf numFmtId="0" fontId="6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0" xfId="0" applyFont="1" applyFill="1"/>
    <xf numFmtId="0" fontId="6" fillId="2" borderId="2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11" fontId="6" fillId="2" borderId="3" xfId="0" applyNumberFormat="1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/>
    <xf numFmtId="0" fontId="0" fillId="2" borderId="5" xfId="0" applyFont="1" applyFill="1" applyBorder="1" applyAlignment="1">
      <alignment horizontal="centerContinuous"/>
    </xf>
    <xf numFmtId="0" fontId="6" fillId="2" borderId="6" xfId="0" applyFont="1" applyFill="1" applyBorder="1" applyAlignment="1">
      <alignment horizontal="centerContinuous" vertical="center"/>
    </xf>
    <xf numFmtId="11" fontId="6" fillId="2" borderId="7" xfId="0" applyNumberFormat="1" applyFont="1" applyFill="1" applyBorder="1" applyAlignment="1">
      <alignment horizontal="center" vertical="center"/>
    </xf>
    <xf numFmtId="11" fontId="6" fillId="2" borderId="7" xfId="0" applyNumberFormat="1" applyFont="1" applyFill="1" applyBorder="1" applyAlignment="1">
      <alignment horizontal="centerContinuous" vertical="center"/>
    </xf>
    <xf numFmtId="0" fontId="6" fillId="2" borderId="8" xfId="0" applyFont="1" applyFill="1" applyBorder="1" applyAlignment="1">
      <alignment horizontal="centerContinuous" vertical="center"/>
    </xf>
    <xf numFmtId="0" fontId="6" fillId="2" borderId="5" xfId="0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Continuous" vertical="center"/>
    </xf>
    <xf numFmtId="0" fontId="6" fillId="2" borderId="0" xfId="0" applyFont="1" applyFill="1" applyAlignment="1">
      <alignment horizontal="centerContinuous" vertical="center"/>
    </xf>
    <xf numFmtId="0" fontId="6" fillId="2" borderId="9" xfId="0" applyFont="1" applyFill="1" applyBorder="1" applyAlignment="1">
      <alignment horizontal="centerContinuous" vertical="center"/>
    </xf>
    <xf numFmtId="0" fontId="6" fillId="2" borderId="2" xfId="0" applyFont="1" applyFill="1" applyBorder="1" applyAlignment="1">
      <alignment horizontal="centerContinuous" vertical="center"/>
    </xf>
    <xf numFmtId="0" fontId="10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Continuous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Continuous" vertical="center" wrapText="1"/>
    </xf>
    <xf numFmtId="49" fontId="6" fillId="2" borderId="12" xfId="0" applyNumberFormat="1" applyFont="1" applyFill="1" applyBorder="1" applyAlignment="1">
      <alignment horizontal="centerContinuous" vertical="center" wrapText="1"/>
    </xf>
    <xf numFmtId="0" fontId="0" fillId="2" borderId="7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41" fontId="12" fillId="2" borderId="0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 indent="1"/>
    </xf>
    <xf numFmtId="0" fontId="5" fillId="2" borderId="7" xfId="0" applyFont="1" applyFill="1" applyBorder="1" applyAlignment="1">
      <alignment horizontal="left" vertical="center" indent="2"/>
    </xf>
    <xf numFmtId="0" fontId="0" fillId="2" borderId="7" xfId="0" applyFont="1" applyFill="1" applyBorder="1" applyAlignment="1">
      <alignment horizontal="left" vertical="center" indent="3"/>
    </xf>
    <xf numFmtId="0" fontId="0" fillId="2" borderId="7" xfId="0" applyFont="1" applyFill="1" applyBorder="1" applyAlignment="1">
      <alignment horizontal="center" vertical="center"/>
    </xf>
    <xf numFmtId="41" fontId="0" fillId="2" borderId="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/>
    </xf>
    <xf numFmtId="41" fontId="0" fillId="2" borderId="0" xfId="1" applyNumberFormat="1" applyFont="1" applyFill="1" applyBorder="1" applyAlignment="1">
      <alignment vertical="center"/>
    </xf>
    <xf numFmtId="41" fontId="0" fillId="2" borderId="0" xfId="0" applyNumberFormat="1" applyFont="1" applyFill="1" applyBorder="1" applyAlignment="1"/>
    <xf numFmtId="0" fontId="0" fillId="2" borderId="0" xfId="0" applyFont="1" applyFill="1" applyBorder="1" applyAlignment="1">
      <alignment horizontal="left" vertical="center"/>
    </xf>
    <xf numFmtId="41" fontId="12" fillId="2" borderId="0" xfId="1" applyNumberFormat="1" applyFont="1" applyFill="1" applyBorder="1" applyAlignment="1">
      <alignment vertical="center"/>
    </xf>
    <xf numFmtId="0" fontId="0" fillId="2" borderId="7" xfId="0" applyFont="1" applyFill="1" applyBorder="1" applyAlignment="1">
      <alignment horizontal="left" vertical="center" indent="1"/>
    </xf>
    <xf numFmtId="0" fontId="0" fillId="2" borderId="7" xfId="0" applyFont="1" applyFill="1" applyBorder="1" applyAlignment="1">
      <alignment horizontal="left" vertical="center" indent="2"/>
    </xf>
    <xf numFmtId="0" fontId="0" fillId="2" borderId="10" xfId="0" applyFont="1" applyFill="1" applyBorder="1"/>
    <xf numFmtId="0" fontId="6" fillId="2" borderId="9" xfId="0" applyFont="1" applyFill="1" applyBorder="1"/>
    <xf numFmtId="0" fontId="0" fillId="2" borderId="2" xfId="0" applyFont="1" applyFill="1" applyBorder="1"/>
    <xf numFmtId="41" fontId="0" fillId="2" borderId="2" xfId="1" applyNumberFormat="1" applyFont="1" applyFill="1" applyBorder="1" applyAlignment="1">
      <alignment vertical="center"/>
    </xf>
    <xf numFmtId="41" fontId="0" fillId="2" borderId="2" xfId="0" applyNumberFormat="1" applyFont="1" applyFill="1" applyBorder="1" applyAlignment="1">
      <alignment vertical="center"/>
    </xf>
    <xf numFmtId="0" fontId="0" fillId="2" borderId="0" xfId="0" applyFont="1" applyFill="1" applyBorder="1"/>
    <xf numFmtId="0" fontId="6" fillId="2" borderId="0" xfId="0" applyFont="1" applyFill="1" applyBorder="1"/>
    <xf numFmtId="41" fontId="0" fillId="2" borderId="0" xfId="0" applyNumberFormat="1" applyFont="1" applyFill="1" applyBorder="1" applyAlignment="1">
      <alignment vertical="center"/>
    </xf>
    <xf numFmtId="11" fontId="0" fillId="2" borderId="0" xfId="0" applyNumberFormat="1" applyFont="1" applyFill="1" applyBorder="1" applyAlignment="1">
      <alignment horizontal="left" vertical="center"/>
    </xf>
    <xf numFmtId="176" fontId="6" fillId="2" borderId="0" xfId="1" applyFont="1" applyFill="1" applyBorder="1"/>
    <xf numFmtId="0" fontId="12" fillId="2" borderId="0" xfId="0" applyFont="1" applyFill="1"/>
    <xf numFmtId="11" fontId="0" fillId="2" borderId="0" xfId="0" applyNumberFormat="1" applyFont="1" applyFill="1" applyBorder="1" applyAlignment="1">
      <alignment horizontal="right" vertical="center"/>
    </xf>
    <xf numFmtId="0" fontId="0" fillId="2" borderId="0" xfId="0" applyFont="1" applyFill="1" applyAlignment="1">
      <alignment horizontal="left"/>
    </xf>
    <xf numFmtId="11" fontId="6" fillId="2" borderId="0" xfId="0" applyNumberFormat="1" applyFont="1" applyFill="1" applyBorder="1" applyAlignment="1">
      <alignment horizontal="left" vertical="center"/>
    </xf>
    <xf numFmtId="176" fontId="6" fillId="2" borderId="0" xfId="1" applyFont="1" applyFill="1"/>
    <xf numFmtId="0" fontId="6" fillId="2" borderId="0" xfId="0" applyFont="1" applyFill="1"/>
    <xf numFmtId="0" fontId="0" fillId="2" borderId="10" xfId="0" applyFont="1" applyFill="1" applyBorder="1" applyAlignment="1">
      <alignment horizontal="center" vertical="center"/>
    </xf>
    <xf numFmtId="41" fontId="0" fillId="2" borderId="2" xfId="0" applyNumberFormat="1" applyFont="1" applyFill="1" applyBorder="1" applyAlignment="1">
      <alignment vertical="center" wrapText="1"/>
    </xf>
    <xf numFmtId="0" fontId="9" fillId="2" borderId="0" xfId="0" applyFont="1" applyFill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</cellXfs>
  <cellStyles count="2">
    <cellStyle name="一般" xfId="0" builtinId="0"/>
    <cellStyle name="千分位[0]" xfId="1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view="pageBreakPreview" zoomScale="87" zoomScaleNormal="100" zoomScaleSheetLayoutView="87" workbookViewId="0"/>
  </sheetViews>
  <sheetFormatPr defaultRowHeight="15.45" x14ac:dyDescent="0.4"/>
  <cols>
    <col min="1" max="1" width="29.5" style="5" customWidth="1"/>
    <col min="2" max="2" width="14.85546875" style="5" customWidth="1"/>
    <col min="3" max="3" width="14.2109375" style="5" customWidth="1"/>
    <col min="4" max="6" width="15" style="5" customWidth="1"/>
    <col min="7" max="7" width="17.5" style="5" customWidth="1"/>
    <col min="8" max="8" width="15" style="5" customWidth="1"/>
    <col min="9" max="9" width="19.2109375" style="5" customWidth="1"/>
    <col min="10" max="16384" width="9.140625" style="5"/>
  </cols>
  <sheetData>
    <row r="1" spans="1:9" ht="15.55" customHeight="1" x14ac:dyDescent="0.4">
      <c r="A1" s="1" t="s">
        <v>31</v>
      </c>
      <c r="B1" s="2"/>
      <c r="C1" s="3"/>
      <c r="D1" s="3"/>
      <c r="E1" s="3"/>
      <c r="F1" s="3"/>
      <c r="G1" s="3"/>
      <c r="H1" s="1" t="s">
        <v>2</v>
      </c>
      <c r="I1" s="4" t="s">
        <v>30</v>
      </c>
    </row>
    <row r="2" spans="1:9" x14ac:dyDescent="0.4">
      <c r="A2" s="1" t="s">
        <v>32</v>
      </c>
      <c r="B2" s="6" t="s">
        <v>33</v>
      </c>
      <c r="C2" s="7"/>
      <c r="D2" s="7"/>
      <c r="E2" s="7"/>
      <c r="F2" s="7"/>
      <c r="G2" s="7"/>
      <c r="H2" s="1" t="s">
        <v>34</v>
      </c>
      <c r="I2" s="4" t="s">
        <v>0</v>
      </c>
    </row>
    <row r="3" spans="1:9" ht="12" customHeight="1" x14ac:dyDescent="0.4"/>
    <row r="4" spans="1:9" ht="24.45" x14ac:dyDescent="0.4">
      <c r="A4" s="64" t="s">
        <v>73</v>
      </c>
      <c r="B4" s="64"/>
      <c r="C4" s="64"/>
      <c r="D4" s="64"/>
      <c r="E4" s="64"/>
      <c r="F4" s="64"/>
      <c r="G4" s="64"/>
      <c r="H4" s="64"/>
      <c r="I4" s="64"/>
    </row>
    <row r="5" spans="1:9" ht="22.75" x14ac:dyDescent="0.4">
      <c r="A5" s="8"/>
      <c r="B5" s="8"/>
      <c r="C5" s="8"/>
      <c r="D5" s="8"/>
      <c r="E5" s="8"/>
      <c r="F5" s="8"/>
      <c r="G5" s="8"/>
      <c r="H5" s="8"/>
      <c r="I5" s="8"/>
    </row>
    <row r="6" spans="1:9" ht="16.75" x14ac:dyDescent="0.4">
      <c r="A6" s="65" t="s">
        <v>49</v>
      </c>
      <c r="B6" s="65"/>
      <c r="C6" s="65"/>
      <c r="D6" s="65"/>
      <c r="E6" s="65"/>
      <c r="F6" s="65"/>
      <c r="G6" s="65"/>
      <c r="H6" s="65"/>
      <c r="I6" s="65"/>
    </row>
    <row r="7" spans="1:9" ht="16.75" x14ac:dyDescent="0.45">
      <c r="A7" s="10"/>
      <c r="B7" s="11" t="s">
        <v>3</v>
      </c>
      <c r="C7" s="12"/>
      <c r="D7" s="66" t="s">
        <v>4</v>
      </c>
      <c r="E7" s="67"/>
      <c r="F7" s="68"/>
      <c r="G7" s="13" t="s">
        <v>5</v>
      </c>
      <c r="H7" s="14"/>
      <c r="I7" s="14"/>
    </row>
    <row r="8" spans="1:9" x14ac:dyDescent="0.4">
      <c r="A8" s="15" t="s">
        <v>6</v>
      </c>
      <c r="B8" s="16" t="s">
        <v>7</v>
      </c>
      <c r="C8" s="17" t="s">
        <v>8</v>
      </c>
      <c r="D8" s="18" t="s">
        <v>35</v>
      </c>
      <c r="E8" s="19" t="s">
        <v>36</v>
      </c>
      <c r="F8" s="20" t="s">
        <v>9</v>
      </c>
      <c r="G8" s="21" t="s">
        <v>37</v>
      </c>
      <c r="H8" s="22"/>
      <c r="I8" s="22"/>
    </row>
    <row r="9" spans="1:9" ht="21" customHeight="1" x14ac:dyDescent="0.4">
      <c r="A9" s="23" t="s">
        <v>38</v>
      </c>
      <c r="B9" s="24"/>
      <c r="C9" s="25"/>
      <c r="D9" s="26" t="s">
        <v>39</v>
      </c>
      <c r="E9" s="26" t="s">
        <v>40</v>
      </c>
      <c r="F9" s="26" t="s">
        <v>41</v>
      </c>
      <c r="G9" s="27" t="s">
        <v>10</v>
      </c>
      <c r="H9" s="28" t="s">
        <v>42</v>
      </c>
      <c r="I9" s="29" t="s">
        <v>11</v>
      </c>
    </row>
    <row r="10" spans="1:9" ht="19" customHeight="1" x14ac:dyDescent="0.4">
      <c r="A10" s="30" t="s">
        <v>12</v>
      </c>
      <c r="B10" s="31" t="s">
        <v>1</v>
      </c>
      <c r="C10" s="32"/>
      <c r="D10" s="33">
        <f>D11+D16+D21</f>
        <v>42930</v>
      </c>
      <c r="E10" s="33">
        <f t="shared" ref="E10:I10" si="0">E11+E16+E21</f>
        <v>1</v>
      </c>
      <c r="F10" s="33">
        <f t="shared" si="0"/>
        <v>4</v>
      </c>
      <c r="G10" s="33">
        <f t="shared" si="0"/>
        <v>1488455</v>
      </c>
      <c r="H10" s="33">
        <f t="shared" si="0"/>
        <v>14267</v>
      </c>
      <c r="I10" s="33">
        <f t="shared" si="0"/>
        <v>1474188</v>
      </c>
    </row>
    <row r="11" spans="1:9" ht="19" customHeight="1" x14ac:dyDescent="0.4">
      <c r="A11" s="34" t="s">
        <v>50</v>
      </c>
      <c r="C11" s="32"/>
      <c r="D11" s="33">
        <f t="shared" ref="D11:I11" si="1">+D12</f>
        <v>190</v>
      </c>
      <c r="E11" s="33">
        <f t="shared" si="1"/>
        <v>0</v>
      </c>
      <c r="F11" s="33">
        <f t="shared" si="1"/>
        <v>0</v>
      </c>
      <c r="G11" s="33">
        <f t="shared" si="1"/>
        <v>9521</v>
      </c>
      <c r="H11" s="33">
        <f t="shared" si="1"/>
        <v>0</v>
      </c>
      <c r="I11" s="33">
        <f t="shared" si="1"/>
        <v>9521</v>
      </c>
    </row>
    <row r="12" spans="1:9" ht="19" customHeight="1" x14ac:dyDescent="0.4">
      <c r="A12" s="35" t="s">
        <v>51</v>
      </c>
      <c r="C12" s="32"/>
      <c r="D12" s="33">
        <f t="shared" ref="D12:I12" si="2">SUM(+D13)</f>
        <v>190</v>
      </c>
      <c r="E12" s="33">
        <f t="shared" si="2"/>
        <v>0</v>
      </c>
      <c r="F12" s="33">
        <f t="shared" si="2"/>
        <v>0</v>
      </c>
      <c r="G12" s="33">
        <f t="shared" si="2"/>
        <v>9521</v>
      </c>
      <c r="H12" s="33">
        <f t="shared" si="2"/>
        <v>0</v>
      </c>
      <c r="I12" s="33">
        <f t="shared" si="2"/>
        <v>9521</v>
      </c>
    </row>
    <row r="13" spans="1:9" ht="19" customHeight="1" x14ac:dyDescent="0.4">
      <c r="A13" s="36" t="s">
        <v>13</v>
      </c>
      <c r="C13" s="32"/>
      <c r="D13" s="33">
        <f>SUM(D14:D15)</f>
        <v>190</v>
      </c>
      <c r="E13" s="33">
        <f t="shared" ref="E13:I13" si="3">SUM(E14:E15)</f>
        <v>0</v>
      </c>
      <c r="F13" s="33">
        <f t="shared" si="3"/>
        <v>0</v>
      </c>
      <c r="G13" s="33">
        <f t="shared" si="3"/>
        <v>9521</v>
      </c>
      <c r="H13" s="33">
        <f t="shared" si="3"/>
        <v>0</v>
      </c>
      <c r="I13" s="33">
        <f t="shared" si="3"/>
        <v>9521</v>
      </c>
    </row>
    <row r="14" spans="1:9" ht="19" customHeight="1" x14ac:dyDescent="0.4">
      <c r="A14" s="37"/>
      <c r="B14" s="38" t="s">
        <v>55</v>
      </c>
      <c r="C14" s="39" t="s">
        <v>47</v>
      </c>
      <c r="D14" s="40">
        <v>160</v>
      </c>
      <c r="E14" s="40">
        <v>0</v>
      </c>
      <c r="F14" s="40">
        <v>0</v>
      </c>
      <c r="G14" s="40">
        <f t="shared" ref="G14:G15" si="4">SUM(H14:I14)</f>
        <v>7521</v>
      </c>
      <c r="H14" s="40">
        <v>0</v>
      </c>
      <c r="I14" s="40">
        <v>7521</v>
      </c>
    </row>
    <row r="15" spans="1:9" ht="19" customHeight="1" x14ac:dyDescent="0.4">
      <c r="A15" s="37"/>
      <c r="B15" s="38" t="s">
        <v>54</v>
      </c>
      <c r="C15" s="39" t="s">
        <v>60</v>
      </c>
      <c r="D15" s="40">
        <v>30</v>
      </c>
      <c r="E15" s="40">
        <v>0</v>
      </c>
      <c r="F15" s="40">
        <v>0</v>
      </c>
      <c r="G15" s="40">
        <f t="shared" si="4"/>
        <v>2000</v>
      </c>
      <c r="H15" s="40">
        <v>0</v>
      </c>
      <c r="I15" s="40">
        <v>2000</v>
      </c>
    </row>
    <row r="16" spans="1:9" ht="19" customHeight="1" x14ac:dyDescent="0.4">
      <c r="A16" s="34" t="s">
        <v>56</v>
      </c>
      <c r="B16" s="41"/>
      <c r="C16" s="32"/>
      <c r="D16" s="33">
        <f>D17</f>
        <v>263</v>
      </c>
      <c r="E16" s="33">
        <f t="shared" ref="E16:I16" si="5">E17</f>
        <v>0</v>
      </c>
      <c r="F16" s="33">
        <f t="shared" si="5"/>
        <v>0</v>
      </c>
      <c r="G16" s="33">
        <f t="shared" si="5"/>
        <v>12223</v>
      </c>
      <c r="H16" s="33">
        <f t="shared" si="5"/>
        <v>0</v>
      </c>
      <c r="I16" s="33">
        <f t="shared" si="5"/>
        <v>12223</v>
      </c>
    </row>
    <row r="17" spans="1:9" ht="19" customHeight="1" x14ac:dyDescent="0.4">
      <c r="A17" s="35" t="s">
        <v>57</v>
      </c>
      <c r="B17" s="41"/>
      <c r="C17" s="42"/>
      <c r="D17" s="43">
        <f t="shared" ref="D17:I17" si="6">D18</f>
        <v>263</v>
      </c>
      <c r="E17" s="43">
        <f t="shared" si="6"/>
        <v>0</v>
      </c>
      <c r="F17" s="43">
        <f t="shared" si="6"/>
        <v>0</v>
      </c>
      <c r="G17" s="43">
        <f t="shared" si="6"/>
        <v>12223</v>
      </c>
      <c r="H17" s="43">
        <f t="shared" si="6"/>
        <v>0</v>
      </c>
      <c r="I17" s="43">
        <f t="shared" si="6"/>
        <v>12223</v>
      </c>
    </row>
    <row r="18" spans="1:9" ht="19" customHeight="1" x14ac:dyDescent="0.4">
      <c r="A18" s="36" t="s">
        <v>13</v>
      </c>
      <c r="C18" s="32"/>
      <c r="D18" s="43">
        <f>SUM(D19:D20)</f>
        <v>263</v>
      </c>
      <c r="E18" s="43">
        <f t="shared" ref="E18:I18" si="7">SUM(E19:E20)</f>
        <v>0</v>
      </c>
      <c r="F18" s="43">
        <f t="shared" si="7"/>
        <v>0</v>
      </c>
      <c r="G18" s="43">
        <f t="shared" si="7"/>
        <v>12223</v>
      </c>
      <c r="H18" s="43">
        <f t="shared" si="7"/>
        <v>0</v>
      </c>
      <c r="I18" s="43">
        <f t="shared" si="7"/>
        <v>12223</v>
      </c>
    </row>
    <row r="19" spans="1:9" ht="19" customHeight="1" x14ac:dyDescent="0.4">
      <c r="A19" s="37"/>
      <c r="B19" s="38" t="s">
        <v>58</v>
      </c>
      <c r="C19" s="32" t="s">
        <v>17</v>
      </c>
      <c r="D19" s="40">
        <v>143</v>
      </c>
      <c r="E19" s="40">
        <v>0</v>
      </c>
      <c r="F19" s="40">
        <v>0</v>
      </c>
      <c r="G19" s="40">
        <f t="shared" ref="G19" si="8">SUM(H19:I19)</f>
        <v>4223</v>
      </c>
      <c r="H19" s="40">
        <v>0</v>
      </c>
      <c r="I19" s="40">
        <v>4223</v>
      </c>
    </row>
    <row r="20" spans="1:9" ht="19" customHeight="1" x14ac:dyDescent="0.4">
      <c r="A20" s="37"/>
      <c r="B20" s="38" t="s">
        <v>69</v>
      </c>
      <c r="C20" s="39" t="s">
        <v>60</v>
      </c>
      <c r="D20" s="40">
        <v>120</v>
      </c>
      <c r="E20" s="40">
        <v>0</v>
      </c>
      <c r="F20" s="40">
        <v>0</v>
      </c>
      <c r="G20" s="40">
        <f t="shared" ref="G20" si="9">SUM(H20:I20)</f>
        <v>8000</v>
      </c>
      <c r="H20" s="40">
        <v>0</v>
      </c>
      <c r="I20" s="40">
        <v>8000</v>
      </c>
    </row>
    <row r="21" spans="1:9" ht="19" customHeight="1" x14ac:dyDescent="0.4">
      <c r="A21" s="44" t="s">
        <v>18</v>
      </c>
      <c r="B21" s="41"/>
      <c r="C21" s="32"/>
      <c r="D21" s="33">
        <f t="shared" ref="D21:I21" si="10">D22+D28+D32</f>
        <v>42477</v>
      </c>
      <c r="E21" s="33">
        <f t="shared" si="10"/>
        <v>1</v>
      </c>
      <c r="F21" s="33">
        <f t="shared" si="10"/>
        <v>4</v>
      </c>
      <c r="G21" s="33">
        <f t="shared" si="10"/>
        <v>1466711</v>
      </c>
      <c r="H21" s="33">
        <f t="shared" si="10"/>
        <v>14267</v>
      </c>
      <c r="I21" s="33">
        <f t="shared" si="10"/>
        <v>1452444</v>
      </c>
    </row>
    <row r="22" spans="1:9" ht="19" customHeight="1" x14ac:dyDescent="0.4">
      <c r="A22" s="45" t="s">
        <v>52</v>
      </c>
      <c r="B22" s="41"/>
      <c r="C22" s="42"/>
      <c r="D22" s="43">
        <f t="shared" ref="D22:I22" si="11">D23</f>
        <v>5923</v>
      </c>
      <c r="E22" s="43">
        <f t="shared" si="11"/>
        <v>0</v>
      </c>
      <c r="F22" s="43">
        <f t="shared" si="11"/>
        <v>0</v>
      </c>
      <c r="G22" s="43">
        <f t="shared" si="11"/>
        <v>178676</v>
      </c>
      <c r="H22" s="43">
        <f t="shared" si="11"/>
        <v>751</v>
      </c>
      <c r="I22" s="43">
        <f t="shared" si="11"/>
        <v>177925</v>
      </c>
    </row>
    <row r="23" spans="1:9" ht="19" customHeight="1" x14ac:dyDescent="0.4">
      <c r="A23" s="36" t="s">
        <v>19</v>
      </c>
      <c r="C23" s="32"/>
      <c r="D23" s="43">
        <f>SUM(D24:D27)</f>
        <v>5923</v>
      </c>
      <c r="E23" s="43">
        <f t="shared" ref="E23:I23" si="12">SUM(E24:E27)</f>
        <v>0</v>
      </c>
      <c r="F23" s="43">
        <f t="shared" si="12"/>
        <v>0</v>
      </c>
      <c r="G23" s="43">
        <f t="shared" si="12"/>
        <v>178676</v>
      </c>
      <c r="H23" s="43">
        <f t="shared" si="12"/>
        <v>751</v>
      </c>
      <c r="I23" s="43">
        <f t="shared" si="12"/>
        <v>177925</v>
      </c>
    </row>
    <row r="24" spans="1:9" ht="19" customHeight="1" x14ac:dyDescent="0.4">
      <c r="A24" s="37"/>
      <c r="B24" s="38" t="s">
        <v>63</v>
      </c>
      <c r="C24" s="32" t="s">
        <v>22</v>
      </c>
      <c r="D24" s="40">
        <v>3798</v>
      </c>
      <c r="E24" s="40">
        <v>0</v>
      </c>
      <c r="F24" s="40">
        <v>0</v>
      </c>
      <c r="G24" s="40">
        <f t="shared" ref="G24:G27" si="13">SUM(H24:I24)</f>
        <v>124356</v>
      </c>
      <c r="H24" s="40">
        <v>0</v>
      </c>
      <c r="I24" s="40">
        <v>124356</v>
      </c>
    </row>
    <row r="25" spans="1:9" ht="19" customHeight="1" x14ac:dyDescent="0.4">
      <c r="A25" s="37"/>
      <c r="B25" s="38" t="s">
        <v>74</v>
      </c>
      <c r="C25" s="32" t="s">
        <v>23</v>
      </c>
      <c r="D25" s="40">
        <v>705</v>
      </c>
      <c r="E25" s="40">
        <v>0</v>
      </c>
      <c r="F25" s="40">
        <v>0</v>
      </c>
      <c r="G25" s="40">
        <f t="shared" si="13"/>
        <v>25269</v>
      </c>
      <c r="H25" s="40">
        <v>0</v>
      </c>
      <c r="I25" s="40">
        <v>25269</v>
      </c>
    </row>
    <row r="26" spans="1:9" ht="19" customHeight="1" x14ac:dyDescent="0.4">
      <c r="A26" s="37"/>
      <c r="B26" s="38" t="s">
        <v>66</v>
      </c>
      <c r="C26" s="39" t="s">
        <v>47</v>
      </c>
      <c r="D26" s="40">
        <v>160</v>
      </c>
      <c r="E26" s="40">
        <v>0</v>
      </c>
      <c r="F26" s="40">
        <v>0</v>
      </c>
      <c r="G26" s="40">
        <f t="shared" ref="G26" si="14">SUM(H26:I26)</f>
        <v>751</v>
      </c>
      <c r="H26" s="40">
        <v>751</v>
      </c>
      <c r="I26" s="40">
        <v>0</v>
      </c>
    </row>
    <row r="27" spans="1:9" ht="19" customHeight="1" x14ac:dyDescent="0.4">
      <c r="A27" s="37"/>
      <c r="B27" s="38" t="s">
        <v>67</v>
      </c>
      <c r="C27" s="32" t="s">
        <v>17</v>
      </c>
      <c r="D27" s="40">
        <v>1260</v>
      </c>
      <c r="E27" s="40">
        <v>0</v>
      </c>
      <c r="F27" s="40">
        <v>0</v>
      </c>
      <c r="G27" s="40">
        <f t="shared" si="13"/>
        <v>28300</v>
      </c>
      <c r="H27" s="40">
        <v>0</v>
      </c>
      <c r="I27" s="40">
        <v>28300</v>
      </c>
    </row>
    <row r="28" spans="1:9" ht="19" customHeight="1" x14ac:dyDescent="0.4">
      <c r="A28" s="45" t="s">
        <v>24</v>
      </c>
      <c r="B28" s="41"/>
      <c r="C28" s="42"/>
      <c r="D28" s="43">
        <f>D29</f>
        <v>1106</v>
      </c>
      <c r="E28" s="43">
        <f t="shared" ref="E28:I28" si="15">E29</f>
        <v>0</v>
      </c>
      <c r="F28" s="43">
        <f t="shared" si="15"/>
        <v>0</v>
      </c>
      <c r="G28" s="43">
        <f t="shared" si="15"/>
        <v>54091</v>
      </c>
      <c r="H28" s="43">
        <f t="shared" si="15"/>
        <v>0</v>
      </c>
      <c r="I28" s="43">
        <f t="shared" si="15"/>
        <v>54091</v>
      </c>
    </row>
    <row r="29" spans="1:9" ht="19" customHeight="1" x14ac:dyDescent="0.4">
      <c r="A29" s="36" t="s">
        <v>19</v>
      </c>
      <c r="B29" s="41"/>
      <c r="C29" s="42"/>
      <c r="D29" s="43">
        <f t="shared" ref="D29:H29" si="16">SUM(D30:D31)</f>
        <v>1106</v>
      </c>
      <c r="E29" s="43">
        <f t="shared" si="16"/>
        <v>0</v>
      </c>
      <c r="F29" s="43">
        <f t="shared" si="16"/>
        <v>0</v>
      </c>
      <c r="G29" s="43">
        <f t="shared" si="16"/>
        <v>54091</v>
      </c>
      <c r="H29" s="43">
        <f t="shared" si="16"/>
        <v>0</v>
      </c>
      <c r="I29" s="43">
        <f>SUM(I30:I31)</f>
        <v>54091</v>
      </c>
    </row>
    <row r="30" spans="1:9" ht="19" customHeight="1" x14ac:dyDescent="0.4">
      <c r="A30" s="37"/>
      <c r="B30" s="38" t="s">
        <v>61</v>
      </c>
      <c r="C30" s="32" t="s">
        <v>23</v>
      </c>
      <c r="D30" s="40">
        <v>205</v>
      </c>
      <c r="E30" s="40">
        <v>0</v>
      </c>
      <c r="F30" s="40">
        <v>0</v>
      </c>
      <c r="G30" s="40">
        <f t="shared" ref="G30:G31" si="17">SUM(H30:I30)</f>
        <v>17081</v>
      </c>
      <c r="H30" s="43">
        <v>0</v>
      </c>
      <c r="I30" s="40">
        <v>17081</v>
      </c>
    </row>
    <row r="31" spans="1:9" ht="19" customHeight="1" x14ac:dyDescent="0.4">
      <c r="A31" s="37"/>
      <c r="B31" s="38" t="s">
        <v>61</v>
      </c>
      <c r="C31" s="32" t="s">
        <v>14</v>
      </c>
      <c r="D31" s="40">
        <v>901</v>
      </c>
      <c r="E31" s="40">
        <v>0</v>
      </c>
      <c r="F31" s="40">
        <v>0</v>
      </c>
      <c r="G31" s="40">
        <f t="shared" si="17"/>
        <v>37010</v>
      </c>
      <c r="H31" s="40">
        <v>0</v>
      </c>
      <c r="I31" s="40">
        <v>37010</v>
      </c>
    </row>
    <row r="32" spans="1:9" ht="19" customHeight="1" x14ac:dyDescent="0.4">
      <c r="A32" s="45" t="s">
        <v>53</v>
      </c>
      <c r="B32" s="41"/>
      <c r="C32" s="42"/>
      <c r="D32" s="43">
        <f>D35+D33</f>
        <v>35448</v>
      </c>
      <c r="E32" s="43">
        <f t="shared" ref="E32:I32" si="18">E35+E33</f>
        <v>1</v>
      </c>
      <c r="F32" s="43">
        <f t="shared" si="18"/>
        <v>4</v>
      </c>
      <c r="G32" s="43">
        <f t="shared" si="18"/>
        <v>1233944</v>
      </c>
      <c r="H32" s="43">
        <f t="shared" si="18"/>
        <v>13516</v>
      </c>
      <c r="I32" s="43">
        <f t="shared" si="18"/>
        <v>1220428</v>
      </c>
    </row>
    <row r="33" spans="1:9" ht="19" customHeight="1" x14ac:dyDescent="0.4">
      <c r="A33" s="36" t="s">
        <v>21</v>
      </c>
      <c r="C33" s="32"/>
      <c r="D33" s="43">
        <f>SUM(D34)</f>
        <v>150</v>
      </c>
      <c r="E33" s="43">
        <f t="shared" ref="E33:I33" si="19">SUM(E34)</f>
        <v>0</v>
      </c>
      <c r="F33" s="43">
        <f t="shared" si="19"/>
        <v>0</v>
      </c>
      <c r="G33" s="43">
        <f t="shared" si="19"/>
        <v>9000</v>
      </c>
      <c r="H33" s="43">
        <f t="shared" si="19"/>
        <v>9000</v>
      </c>
      <c r="I33" s="43">
        <f t="shared" si="19"/>
        <v>0</v>
      </c>
    </row>
    <row r="34" spans="1:9" ht="19" customHeight="1" x14ac:dyDescent="0.4">
      <c r="A34" s="45"/>
      <c r="B34" s="38" t="s">
        <v>64</v>
      </c>
      <c r="C34" s="32" t="s">
        <v>22</v>
      </c>
      <c r="D34" s="40">
        <v>150</v>
      </c>
      <c r="E34" s="40">
        <v>0</v>
      </c>
      <c r="F34" s="40">
        <v>0</v>
      </c>
      <c r="G34" s="40">
        <f>SUM(H34:I34)</f>
        <v>9000</v>
      </c>
      <c r="H34" s="40">
        <v>9000</v>
      </c>
      <c r="I34" s="40">
        <v>0</v>
      </c>
    </row>
    <row r="35" spans="1:9" ht="19" customHeight="1" x14ac:dyDescent="0.4">
      <c r="A35" s="36" t="s">
        <v>19</v>
      </c>
      <c r="B35" s="41"/>
      <c r="C35" s="42"/>
      <c r="D35" s="43">
        <f>SUM(D36:D45)</f>
        <v>35298</v>
      </c>
      <c r="E35" s="43">
        <f t="shared" ref="E35:I35" si="20">SUM(E36:E45)</f>
        <v>1</v>
      </c>
      <c r="F35" s="43">
        <f t="shared" si="20"/>
        <v>4</v>
      </c>
      <c r="G35" s="43">
        <f t="shared" si="20"/>
        <v>1224944</v>
      </c>
      <c r="H35" s="43">
        <f t="shared" si="20"/>
        <v>4516</v>
      </c>
      <c r="I35" s="43">
        <f t="shared" si="20"/>
        <v>1220428</v>
      </c>
    </row>
    <row r="36" spans="1:9" ht="19" customHeight="1" x14ac:dyDescent="0.4">
      <c r="A36" s="37"/>
      <c r="B36" s="38" t="s">
        <v>64</v>
      </c>
      <c r="C36" s="32" t="s">
        <v>22</v>
      </c>
      <c r="D36" s="40">
        <v>4468</v>
      </c>
      <c r="E36" s="40">
        <v>1</v>
      </c>
      <c r="F36" s="40">
        <v>1</v>
      </c>
      <c r="G36" s="40">
        <f t="shared" ref="G36:G37" si="21">SUM(H36:I36)</f>
        <v>258850</v>
      </c>
      <c r="H36" s="40">
        <v>0</v>
      </c>
      <c r="I36" s="40">
        <v>258850</v>
      </c>
    </row>
    <row r="37" spans="1:9" ht="19" customHeight="1" x14ac:dyDescent="0.4">
      <c r="A37" s="37"/>
      <c r="B37" s="38" t="s">
        <v>71</v>
      </c>
      <c r="C37" s="32" t="s">
        <v>23</v>
      </c>
      <c r="D37" s="40">
        <v>4558</v>
      </c>
      <c r="E37" s="40">
        <v>0</v>
      </c>
      <c r="F37" s="40">
        <v>0</v>
      </c>
      <c r="G37" s="40">
        <f t="shared" si="21"/>
        <v>210338</v>
      </c>
      <c r="H37" s="40">
        <v>0</v>
      </c>
      <c r="I37" s="40">
        <v>210338</v>
      </c>
    </row>
    <row r="38" spans="1:9" ht="30" customHeight="1" x14ac:dyDescent="0.4">
      <c r="A38" s="62"/>
      <c r="B38" s="63" t="s">
        <v>65</v>
      </c>
      <c r="C38" s="9" t="s">
        <v>20</v>
      </c>
      <c r="D38" s="49">
        <v>225</v>
      </c>
      <c r="E38" s="49">
        <v>0</v>
      </c>
      <c r="F38" s="49">
        <v>0</v>
      </c>
      <c r="G38" s="49">
        <f t="shared" ref="G38:G45" si="22">SUM(H38:I38)</f>
        <v>3485</v>
      </c>
      <c r="H38" s="49">
        <v>0</v>
      </c>
      <c r="I38" s="49">
        <v>3485</v>
      </c>
    </row>
    <row r="39" spans="1:9" ht="25.75" customHeight="1" x14ac:dyDescent="0.4">
      <c r="A39" s="37"/>
      <c r="B39" s="38" t="s">
        <v>64</v>
      </c>
      <c r="C39" s="32" t="s">
        <v>14</v>
      </c>
      <c r="D39" s="40">
        <v>350</v>
      </c>
      <c r="E39" s="40">
        <v>0</v>
      </c>
      <c r="F39" s="40">
        <v>0</v>
      </c>
      <c r="G39" s="40">
        <f t="shared" si="22"/>
        <v>20026</v>
      </c>
      <c r="H39" s="40">
        <v>0</v>
      </c>
      <c r="I39" s="40">
        <v>20026</v>
      </c>
    </row>
    <row r="40" spans="1:9" ht="25.75" customHeight="1" x14ac:dyDescent="0.4">
      <c r="A40" s="37"/>
      <c r="B40" s="38" t="s">
        <v>64</v>
      </c>
      <c r="C40" s="32" t="s">
        <v>15</v>
      </c>
      <c r="D40" s="40">
        <v>141</v>
      </c>
      <c r="E40" s="40">
        <v>0</v>
      </c>
      <c r="F40" s="40">
        <v>3</v>
      </c>
      <c r="G40" s="40">
        <f t="shared" si="22"/>
        <v>6148</v>
      </c>
      <c r="H40" s="40">
        <v>0</v>
      </c>
      <c r="I40" s="40">
        <v>6148</v>
      </c>
    </row>
    <row r="41" spans="1:9" ht="25.85" customHeight="1" x14ac:dyDescent="0.4">
      <c r="A41" s="37"/>
      <c r="B41" s="38" t="s">
        <v>62</v>
      </c>
      <c r="C41" s="32" t="s">
        <v>16</v>
      </c>
      <c r="D41" s="40">
        <v>7536</v>
      </c>
      <c r="E41" s="40">
        <v>0</v>
      </c>
      <c r="F41" s="40">
        <v>0</v>
      </c>
      <c r="G41" s="40">
        <f t="shared" si="22"/>
        <v>201040</v>
      </c>
      <c r="H41" s="40">
        <v>0</v>
      </c>
      <c r="I41" s="40">
        <v>201040</v>
      </c>
    </row>
    <row r="42" spans="1:9" ht="25.75" customHeight="1" x14ac:dyDescent="0.4">
      <c r="A42" s="37"/>
      <c r="B42" s="38" t="s">
        <v>64</v>
      </c>
      <c r="C42" s="39" t="s">
        <v>47</v>
      </c>
      <c r="D42" s="40">
        <v>10950</v>
      </c>
      <c r="E42" s="40">
        <v>0</v>
      </c>
      <c r="F42" s="40">
        <v>0</v>
      </c>
      <c r="G42" s="40">
        <f t="shared" si="22"/>
        <v>346225</v>
      </c>
      <c r="H42" s="40">
        <v>4516</v>
      </c>
      <c r="I42" s="40">
        <v>341709</v>
      </c>
    </row>
    <row r="43" spans="1:9" ht="25.75" customHeight="1" x14ac:dyDescent="0.4">
      <c r="A43" s="37"/>
      <c r="B43" s="38" t="s">
        <v>64</v>
      </c>
      <c r="C43" s="32" t="s">
        <v>17</v>
      </c>
      <c r="D43" s="40">
        <v>5710</v>
      </c>
      <c r="E43" s="40">
        <v>0</v>
      </c>
      <c r="F43" s="40">
        <v>0</v>
      </c>
      <c r="G43" s="40">
        <f t="shared" ref="G43" si="23">SUM(H43:I43)</f>
        <v>149100</v>
      </c>
      <c r="H43" s="40">
        <v>0</v>
      </c>
      <c r="I43" s="40">
        <v>149100</v>
      </c>
    </row>
    <row r="44" spans="1:9" ht="25.75" customHeight="1" x14ac:dyDescent="0.4">
      <c r="A44" s="37"/>
      <c r="B44" s="38" t="s">
        <v>68</v>
      </c>
      <c r="C44" s="39" t="s">
        <v>59</v>
      </c>
      <c r="D44" s="40">
        <v>1260</v>
      </c>
      <c r="E44" s="40">
        <v>0</v>
      </c>
      <c r="F44" s="40">
        <v>0</v>
      </c>
      <c r="G44" s="40">
        <f t="shared" si="22"/>
        <v>25732</v>
      </c>
      <c r="H44" s="40">
        <v>0</v>
      </c>
      <c r="I44" s="40">
        <v>25732</v>
      </c>
    </row>
    <row r="45" spans="1:9" ht="25.75" customHeight="1" x14ac:dyDescent="0.4">
      <c r="A45" s="37"/>
      <c r="B45" s="38" t="s">
        <v>70</v>
      </c>
      <c r="C45" s="39" t="s">
        <v>46</v>
      </c>
      <c r="D45" s="40">
        <v>100</v>
      </c>
      <c r="E45" s="40">
        <v>0</v>
      </c>
      <c r="F45" s="40">
        <v>0</v>
      </c>
      <c r="G45" s="40">
        <f t="shared" si="22"/>
        <v>4000</v>
      </c>
      <c r="H45" s="40">
        <v>0</v>
      </c>
      <c r="I45" s="40">
        <v>4000</v>
      </c>
    </row>
    <row r="46" spans="1:9" ht="6" customHeight="1" x14ac:dyDescent="0.4">
      <c r="A46" s="46"/>
      <c r="B46" s="47"/>
      <c r="C46" s="48"/>
      <c r="D46" s="49"/>
      <c r="E46" s="49"/>
      <c r="F46" s="49"/>
      <c r="G46" s="49"/>
      <c r="H46" s="49"/>
      <c r="I46" s="50"/>
    </row>
    <row r="47" spans="1:9" ht="15.9" customHeight="1" x14ac:dyDescent="0.4">
      <c r="A47" s="51"/>
      <c r="B47" s="52"/>
      <c r="C47" s="51"/>
      <c r="D47" s="40"/>
      <c r="E47" s="40"/>
      <c r="F47" s="40"/>
      <c r="G47" s="40"/>
      <c r="H47" s="40"/>
      <c r="I47" s="53"/>
    </row>
    <row r="48" spans="1:9" ht="16" customHeight="1" x14ac:dyDescent="0.4">
      <c r="A48" s="54" t="s">
        <v>25</v>
      </c>
      <c r="B48" s="54" t="s">
        <v>26</v>
      </c>
      <c r="C48" s="55"/>
      <c r="E48" s="54" t="s">
        <v>27</v>
      </c>
      <c r="H48" s="54" t="s">
        <v>28</v>
      </c>
    </row>
    <row r="49" spans="1:9" ht="16" customHeight="1" x14ac:dyDescent="0.4">
      <c r="A49" s="54"/>
      <c r="B49" s="54"/>
    </row>
    <row r="50" spans="1:9" ht="16" customHeight="1" x14ac:dyDescent="0.4">
      <c r="A50" s="54"/>
      <c r="B50" s="54"/>
      <c r="C50" s="56"/>
      <c r="E50" s="54" t="s">
        <v>29</v>
      </c>
      <c r="H50" s="57"/>
    </row>
    <row r="51" spans="1:9" ht="86.15" customHeight="1" x14ac:dyDescent="0.4">
      <c r="E51" s="54"/>
    </row>
    <row r="52" spans="1:9" ht="19" customHeight="1" x14ac:dyDescent="0.4">
      <c r="A52" s="54" t="s">
        <v>43</v>
      </c>
      <c r="B52" s="58"/>
      <c r="C52" s="58"/>
      <c r="D52" s="58"/>
      <c r="E52" s="58"/>
      <c r="F52" s="58"/>
    </row>
    <row r="53" spans="1:9" ht="19" customHeight="1" x14ac:dyDescent="0.4">
      <c r="A53" s="54" t="s">
        <v>44</v>
      </c>
      <c r="B53" s="59"/>
      <c r="C53" s="60"/>
      <c r="D53" s="61"/>
      <c r="E53" s="60"/>
      <c r="F53" s="2"/>
      <c r="G53" s="60"/>
      <c r="H53" s="60"/>
    </row>
    <row r="54" spans="1:9" ht="19" customHeight="1" x14ac:dyDescent="0.4">
      <c r="A54" s="54" t="s">
        <v>45</v>
      </c>
      <c r="B54" s="61"/>
      <c r="C54" s="61"/>
      <c r="D54" s="61"/>
      <c r="E54" s="61"/>
      <c r="F54" s="61"/>
      <c r="G54" s="61"/>
      <c r="H54" s="61"/>
      <c r="I54" s="61"/>
    </row>
    <row r="55" spans="1:9" ht="19" customHeight="1" x14ac:dyDescent="0.45">
      <c r="A55" s="5" t="s">
        <v>48</v>
      </c>
      <c r="B55" s="56"/>
      <c r="C55" s="56"/>
      <c r="D55" s="56"/>
      <c r="E55" s="56"/>
      <c r="F55" s="56"/>
      <c r="G55" s="56"/>
      <c r="H55" s="56"/>
      <c r="I55" s="57" t="s">
        <v>72</v>
      </c>
    </row>
  </sheetData>
  <autoFilter ref="A8:I45"/>
  <mergeCells count="3">
    <mergeCell ref="A4:I4"/>
    <mergeCell ref="A6:I6"/>
    <mergeCell ref="D7:F7"/>
  </mergeCells>
  <phoneticPr fontId="3" type="noConversion"/>
  <printOptions horizontalCentered="1"/>
  <pageMargins left="0.43307086614173229" right="0.55118110236220474" top="0.78740157480314965" bottom="0.74803149606299213" header="0.59055118110236227" footer="0.55118110236220474"/>
  <pageSetup paperSize="8" fitToHeight="0" orientation="landscape" horizontalDpi="4294967294" r:id="rId1"/>
  <headerFooter alignWithMargins="0">
    <oddFooter>&amp;C&amp;"標楷體,標準"第&amp;P頁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107年</vt:lpstr>
      <vt:lpstr>'107年'!Print_Titles</vt:lpstr>
    </vt:vector>
  </TitlesOfParts>
  <Company>WRA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張佩宜</dc:creator>
  <cp:lastModifiedBy>主計室三科梁碧玲</cp:lastModifiedBy>
  <cp:lastPrinted>2019-03-05T09:14:57Z</cp:lastPrinted>
  <dcterms:created xsi:type="dcterms:W3CDTF">2017-02-03T07:02:33Z</dcterms:created>
  <dcterms:modified xsi:type="dcterms:W3CDTF">2019-03-14T06:54:40Z</dcterms:modified>
</cp:coreProperties>
</file>