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300" windowWidth="10080" windowHeight="5976" activeTab="0"/>
  </bookViews>
  <sheets>
    <sheet name="sta312" sheetId="1" r:id="rId1"/>
    <sheet name="圖表" sheetId="2" state="hidden" r:id="rId2"/>
  </sheets>
  <definedNames>
    <definedName name="_xlnm.Print_Area" localSheetId="0">'sta312'!$A$1:$Q$76</definedName>
  </definedNames>
  <calcPr fullCalcOnLoad="1"/>
</workbook>
</file>

<file path=xl/sharedStrings.xml><?xml version="1.0" encoding="utf-8"?>
<sst xmlns="http://schemas.openxmlformats.org/spreadsheetml/2006/main" count="94" uniqueCount="51">
  <si>
    <t>水利統計簡訊</t>
  </si>
  <si>
    <t>執行單位</t>
  </si>
  <si>
    <t>一河局</t>
  </si>
  <si>
    <t>二河局</t>
  </si>
  <si>
    <t>三河局</t>
  </si>
  <si>
    <t>四河局</t>
  </si>
  <si>
    <t>五河局</t>
  </si>
  <si>
    <t>六河局</t>
  </si>
  <si>
    <t>七河局</t>
  </si>
  <si>
    <t>八河局</t>
  </si>
  <si>
    <t>九河局</t>
  </si>
  <si>
    <t>十河局</t>
  </si>
  <si>
    <t>北水局</t>
  </si>
  <si>
    <t>中水局</t>
  </si>
  <si>
    <t>南水局</t>
  </si>
  <si>
    <t>總計</t>
  </si>
  <si>
    <t>金額單位：仟萬元</t>
  </si>
  <si>
    <t>件數</t>
  </si>
  <si>
    <t>決標數</t>
  </si>
  <si>
    <t>金額</t>
  </si>
  <si>
    <t>％</t>
  </si>
  <si>
    <t>第一類工程
（2億元以上）</t>
  </si>
  <si>
    <t>第四類工程
（5仟萬元以下）</t>
  </si>
  <si>
    <t>資料來源：經濟部水利署工程事務組</t>
  </si>
  <si>
    <t>臺北水源特定區管理局</t>
  </si>
  <si>
    <t>說    明：總計與細項和或有不符，係小數點以下採四捨五入進位所致。</t>
  </si>
  <si>
    <t>編製單位：經濟部水利署主計室</t>
  </si>
  <si>
    <t>第一類工程</t>
  </si>
  <si>
    <t>第二類工程</t>
  </si>
  <si>
    <t>第三類工程</t>
  </si>
  <si>
    <t>第四類工程</t>
  </si>
  <si>
    <t>一河局</t>
  </si>
  <si>
    <t>二河局</t>
  </si>
  <si>
    <t>三河局</t>
  </si>
  <si>
    <t>四河局</t>
  </si>
  <si>
    <t>五河局</t>
  </si>
  <si>
    <t>六河局</t>
  </si>
  <si>
    <t>七河局</t>
  </si>
  <si>
    <t>八河局</t>
  </si>
  <si>
    <t>九河局</t>
  </si>
  <si>
    <t>十河局</t>
  </si>
  <si>
    <t>北水局</t>
  </si>
  <si>
    <t>中水局</t>
  </si>
  <si>
    <t>南水局</t>
  </si>
  <si>
    <t>北水特</t>
  </si>
  <si>
    <t>第二類工程</t>
  </si>
  <si>
    <t>第二類工程
（1億元－
未滿2億元）</t>
  </si>
  <si>
    <t>第三類工程
（5仟萬－
未滿1億元）</t>
  </si>
  <si>
    <t>STA.337</t>
  </si>
  <si>
    <r>
      <t>水利署</t>
    </r>
    <r>
      <rPr>
        <sz val="16"/>
        <color indexed="8"/>
        <rFont val="Times New Roman"/>
        <family val="1"/>
      </rPr>
      <t>107</t>
    </r>
    <r>
      <rPr>
        <sz val="16"/>
        <color indexed="8"/>
        <rFont val="標楷體"/>
        <family val="4"/>
      </rPr>
      <t>年度各類工程發包概況</t>
    </r>
  </si>
  <si>
    <r>
      <t xml:space="preserve">    108</t>
    </r>
    <r>
      <rPr>
        <sz val="12"/>
        <color indexed="12"/>
        <rFont val="標楷體"/>
        <family val="4"/>
      </rPr>
      <t>年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標楷體"/>
        <family val="4"/>
      </rPr>
      <t>月</t>
    </r>
    <r>
      <rPr>
        <sz val="12"/>
        <color indexed="12"/>
        <rFont val="Times New Roman"/>
        <family val="1"/>
      </rPr>
      <t>21</t>
    </r>
    <r>
      <rPr>
        <sz val="12"/>
        <color indexed="12"/>
        <rFont val="標楷體"/>
        <family val="4"/>
      </rPr>
      <t>日</t>
    </r>
    <r>
      <rPr>
        <sz val="12"/>
        <color indexed="12"/>
        <rFont val="Times New Roman"/>
        <family val="1"/>
      </rPr>
      <t xml:space="preserve">   </t>
    </r>
    <r>
      <rPr>
        <sz val="12"/>
        <color indexed="12"/>
        <rFont val="標楷體"/>
        <family val="4"/>
      </rPr>
      <t>星期四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</si>
</sst>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.0"/>
    <numFmt numFmtId="179" formatCode="#,##0.0_ "/>
    <numFmt numFmtId="180" formatCode="_-&quot;$&quot;* #,##0.0_-;\-&quot;$&quot;* #,##0.0_-;_-&quot;$&quot;* &quot;-&quot;?_-;_-@_-"/>
    <numFmt numFmtId="181" formatCode="_-* #,##0.0_-;\-* #,##0.0_-;_-* &quot;-&quot;?_-;_-@_-"/>
    <numFmt numFmtId="182" formatCode="_-* #,##0.000_-;\-* #,##0.000_-;_-* &quot;-&quot;???_-;_-@_-"/>
    <numFmt numFmtId="183" formatCode="_-* #,##0.0_-;\-* #,##0.0_-;_-* &quot;-&quot;_-;_-@_-"/>
    <numFmt numFmtId="184" formatCode="_-* #,##0.00_-;\-* #,##0.00_-;_-* &quot;-&quot;_-;_-@_-"/>
    <numFmt numFmtId="185" formatCode="_-* #,##0.00_-;\-* #,##0.00_-;_-* &quot;-&quot;?_-;_-@_-"/>
    <numFmt numFmtId="186" formatCode="#,##0_);[Red]\(#,##0\)"/>
    <numFmt numFmtId="187" formatCode="_-* #,##0.000_-;\-* #,##0.000_-;_-* &quot;-&quot;_-;_-@_-"/>
    <numFmt numFmtId="188" formatCode="_-* #,##0.000_-;\-* #,##0.000_-;_-* &quot;-&quot;??_-;_-@_-"/>
    <numFmt numFmtId="189" formatCode="_-* #,##0.0_-;\-* #,##0.0_-;_-* &quot;-&quot;??_-;_-@_-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#,##0.0_);[Red]\(#,##0.0\)"/>
  </numFmts>
  <fonts count="62">
    <font>
      <sz val="12"/>
      <name val="新細明體"/>
      <family val="1"/>
    </font>
    <font>
      <sz val="9"/>
      <name val="新細明體"/>
      <family val="1"/>
    </font>
    <font>
      <sz val="20"/>
      <color indexed="12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sz val="12"/>
      <color indexed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9"/>
      <name val="細明體"/>
      <family val="3"/>
    </font>
    <font>
      <sz val="14"/>
      <color indexed="12"/>
      <name val="Times New Roman"/>
      <family val="1"/>
    </font>
    <font>
      <sz val="9"/>
      <name val="Times New Roman"/>
      <family val="1"/>
    </font>
    <font>
      <sz val="12"/>
      <color indexed="12"/>
      <name val="Times New Roman"/>
      <family val="1"/>
    </font>
    <font>
      <sz val="2.25"/>
      <color indexed="8"/>
      <name val="新細明體"/>
      <family val="1"/>
    </font>
    <font>
      <sz val="2.5"/>
      <color indexed="8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2.75"/>
      <color indexed="8"/>
      <name val="標楷體"/>
      <family val="4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6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3" fontId="0" fillId="0" borderId="0" xfId="0" applyNumberFormat="1" applyAlignment="1">
      <alignment/>
    </xf>
    <xf numFmtId="0" fontId="11" fillId="0" borderId="0" xfId="33" applyFont="1" applyAlignment="1">
      <alignment/>
      <protection/>
    </xf>
    <xf numFmtId="0" fontId="6" fillId="0" borderId="0" xfId="0" applyFont="1" applyAlignment="1">
      <alignment/>
    </xf>
    <xf numFmtId="0" fontId="13" fillId="0" borderId="0" xfId="0" applyFont="1" applyAlignment="1">
      <alignment horizontal="right"/>
    </xf>
    <xf numFmtId="181" fontId="0" fillId="0" borderId="0" xfId="0" applyNumberFormat="1" applyAlignment="1">
      <alignment/>
    </xf>
    <xf numFmtId="176" fontId="12" fillId="0" borderId="10" xfId="0" applyNumberFormat="1" applyFont="1" applyFill="1" applyBorder="1" applyAlignment="1">
      <alignment horizontal="right" vertical="center"/>
    </xf>
    <xf numFmtId="181" fontId="12" fillId="0" borderId="11" xfId="34" applyNumberFormat="1" applyFont="1" applyFill="1" applyBorder="1" applyAlignment="1">
      <alignment horizontal="center" vertical="center"/>
      <protection/>
    </xf>
    <xf numFmtId="181" fontId="12" fillId="0" borderId="10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center" vertical="center"/>
    </xf>
    <xf numFmtId="184" fontId="12" fillId="0" borderId="11" xfId="0" applyNumberFormat="1" applyFont="1" applyFill="1" applyBorder="1" applyAlignment="1">
      <alignment horizontal="center" vertical="center"/>
    </xf>
    <xf numFmtId="185" fontId="12" fillId="0" borderId="11" xfId="34" applyNumberFormat="1" applyFont="1" applyFill="1" applyBorder="1" applyAlignment="1">
      <alignment horizontal="center" vertical="center"/>
      <protection/>
    </xf>
    <xf numFmtId="184" fontId="12" fillId="0" borderId="10" xfId="0" applyNumberFormat="1" applyFont="1" applyFill="1" applyBorder="1" applyAlignment="1">
      <alignment horizontal="center" vertical="center"/>
    </xf>
    <xf numFmtId="183" fontId="12" fillId="0" borderId="10" xfId="0" applyNumberFormat="1" applyFont="1" applyFill="1" applyBorder="1" applyAlignment="1">
      <alignment horizontal="center" vertical="center"/>
    </xf>
    <xf numFmtId="189" fontId="12" fillId="0" borderId="11" xfId="34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4" borderId="12" xfId="34" applyFont="1" applyFill="1" applyBorder="1" applyAlignment="1">
      <alignment horizontal="center" vertical="center"/>
      <protection/>
    </xf>
    <xf numFmtId="0" fontId="9" fillId="34" borderId="10" xfId="34" applyFont="1" applyFill="1" applyBorder="1" applyAlignment="1">
      <alignment horizontal="center" vertical="center"/>
      <protection/>
    </xf>
    <xf numFmtId="0" fontId="9" fillId="34" borderId="10" xfId="34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centerContinuous"/>
    </xf>
    <xf numFmtId="0" fontId="60" fillId="0" borderId="0" xfId="0" applyFont="1" applyAlignment="1">
      <alignment horizontal="centerContinuous"/>
    </xf>
    <xf numFmtId="0" fontId="61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4" xfId="34" applyFont="1" applyFill="1" applyBorder="1" applyAlignment="1">
      <alignment horizontal="center" vertical="center"/>
      <protection/>
    </xf>
    <xf numFmtId="0" fontId="9" fillId="33" borderId="15" xfId="34" applyFont="1" applyFill="1" applyBorder="1" applyAlignment="1">
      <alignment horizontal="center" vertical="center"/>
      <protection/>
    </xf>
    <xf numFmtId="0" fontId="9" fillId="33" borderId="12" xfId="34" applyFont="1" applyFill="1" applyBorder="1" applyAlignment="1">
      <alignment horizontal="center" vertical="center"/>
      <protection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906" xfId="33"/>
    <cellStyle name="一般_92年度發包分析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</a:rPr>
              <a:t>98</a:t>
            </a:r>
            <a:r>
              <a:rPr lang="en-US" cap="none" sz="275" b="0" i="0" u="none" baseline="0">
                <a:solidFill>
                  <a:srgbClr val="000000"/>
                </a:solidFill>
              </a:rPr>
              <a:t>年主要水庫優養指數分布圖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圖一、水利署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年度各類工程發包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金額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概況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依工程類別</a:t>
            </a:r>
          </a:p>
        </c:rich>
      </c:tx>
      <c:layout>
        <c:manualLayout>
          <c:xMode val="factor"/>
          <c:yMode val="factor"/>
          <c:x val="0"/>
          <c:y val="-0.014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275"/>
          <c:w val="0.7815"/>
          <c:h val="0.60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8E29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97BC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'圖表'!$J$22:$M$22</c:f>
              <c:strCache>
                <c:ptCount val="4"/>
                <c:pt idx="0">
                  <c:v>第一類工程</c:v>
                </c:pt>
                <c:pt idx="1">
                  <c:v>第二類工程</c:v>
                </c:pt>
                <c:pt idx="2">
                  <c:v>第三類工程</c:v>
                </c:pt>
                <c:pt idx="3">
                  <c:v>第四類工程</c:v>
                </c:pt>
              </c:strCache>
            </c:strRef>
          </c:cat>
          <c:val>
            <c:numRef>
              <c:f>'圖表'!$J$23:$M$23</c:f>
              <c:numCache>
                <c:ptCount val="4"/>
                <c:pt idx="0">
                  <c:v>163.3</c:v>
                </c:pt>
                <c:pt idx="1">
                  <c:v>135.31</c:v>
                </c:pt>
                <c:pt idx="2">
                  <c:v>82.25</c:v>
                </c:pt>
                <c:pt idx="3">
                  <c:v>659.87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圖二、水利署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年度各類工程發包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金額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概況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依執行單位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25425"/>
          <c:w val="0.95275"/>
          <c:h val="0.7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'圖表'!$J$3</c:f>
              <c:strCache>
                <c:ptCount val="1"/>
                <c:pt idx="0">
                  <c:v>第一類工程</c:v>
                </c:pt>
              </c:strCache>
            </c:strRef>
          </c:tx>
          <c:spPr>
            <a:pattFill prst="pct80">
              <a:fgClr>
                <a:srgbClr val="FF99FF"/>
              </a:fgClr>
              <a:bgClr>
                <a:srgbClr val="FFFFFF"/>
              </a:bgClr>
            </a:patt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'圖表'!$I$4:$I$16</c:f>
              <c:strCache>
                <c:ptCount val="13"/>
                <c:pt idx="0">
                  <c:v>一河局</c:v>
                </c:pt>
                <c:pt idx="1">
                  <c:v>二河局</c:v>
                </c:pt>
                <c:pt idx="2">
                  <c:v>三河局</c:v>
                </c:pt>
                <c:pt idx="3">
                  <c:v>四河局</c:v>
                </c:pt>
                <c:pt idx="4">
                  <c:v>五河局</c:v>
                </c:pt>
                <c:pt idx="5">
                  <c:v>六河局</c:v>
                </c:pt>
                <c:pt idx="6">
                  <c:v>七河局</c:v>
                </c:pt>
                <c:pt idx="7">
                  <c:v>八河局</c:v>
                </c:pt>
                <c:pt idx="8">
                  <c:v>九河局</c:v>
                </c:pt>
                <c:pt idx="9">
                  <c:v>十河局</c:v>
                </c:pt>
                <c:pt idx="10">
                  <c:v>北水局</c:v>
                </c:pt>
                <c:pt idx="11">
                  <c:v>中水局</c:v>
                </c:pt>
                <c:pt idx="12">
                  <c:v>南水局</c:v>
                </c:pt>
              </c:strCache>
            </c:strRef>
          </c:cat>
          <c:val>
            <c:numRef>
              <c:f>'圖表'!$J$4:$J$16</c:f>
              <c:numCache>
                <c:ptCount val="13"/>
                <c:pt idx="11">
                  <c:v>163.3</c:v>
                </c:pt>
              </c:numCache>
            </c:numRef>
          </c:val>
        </c:ser>
        <c:ser>
          <c:idx val="1"/>
          <c:order val="1"/>
          <c:tx>
            <c:strRef>
              <c:f>'圖表'!$K$3</c:f>
              <c:strCache>
                <c:ptCount val="1"/>
                <c:pt idx="0">
                  <c:v>第二類工程</c:v>
                </c:pt>
              </c:strCache>
            </c:strRef>
          </c:tx>
          <c:spPr>
            <a:pattFill prst="pct7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'圖表'!$I$4:$I$16</c:f>
              <c:strCache>
                <c:ptCount val="13"/>
                <c:pt idx="0">
                  <c:v>一河局</c:v>
                </c:pt>
                <c:pt idx="1">
                  <c:v>二河局</c:v>
                </c:pt>
                <c:pt idx="2">
                  <c:v>三河局</c:v>
                </c:pt>
                <c:pt idx="3">
                  <c:v>四河局</c:v>
                </c:pt>
                <c:pt idx="4">
                  <c:v>五河局</c:v>
                </c:pt>
                <c:pt idx="5">
                  <c:v>六河局</c:v>
                </c:pt>
                <c:pt idx="6">
                  <c:v>七河局</c:v>
                </c:pt>
                <c:pt idx="7">
                  <c:v>八河局</c:v>
                </c:pt>
                <c:pt idx="8">
                  <c:v>九河局</c:v>
                </c:pt>
                <c:pt idx="9">
                  <c:v>十河局</c:v>
                </c:pt>
                <c:pt idx="10">
                  <c:v>北水局</c:v>
                </c:pt>
                <c:pt idx="11">
                  <c:v>中水局</c:v>
                </c:pt>
                <c:pt idx="12">
                  <c:v>南水局</c:v>
                </c:pt>
              </c:strCache>
            </c:strRef>
          </c:cat>
          <c:val>
            <c:numRef>
              <c:f>'圖表'!$K$4:$K$16</c:f>
              <c:numCache>
                <c:ptCount val="13"/>
                <c:pt idx="0">
                  <c:v>12.89</c:v>
                </c:pt>
                <c:pt idx="2">
                  <c:v>78.62</c:v>
                </c:pt>
                <c:pt idx="5">
                  <c:v>19.48</c:v>
                </c:pt>
                <c:pt idx="10">
                  <c:v>14.73</c:v>
                </c:pt>
                <c:pt idx="11">
                  <c:v>9.59</c:v>
                </c:pt>
              </c:numCache>
            </c:numRef>
          </c:val>
        </c:ser>
        <c:ser>
          <c:idx val="2"/>
          <c:order val="2"/>
          <c:tx>
            <c:strRef>
              <c:f>'圖表'!$L$3</c:f>
              <c:strCache>
                <c:ptCount val="1"/>
                <c:pt idx="0">
                  <c:v>第三類工程</c:v>
                </c:pt>
              </c:strCache>
            </c:strRef>
          </c:tx>
          <c:spPr>
            <a:pattFill prst="pct75">
              <a:fgClr>
                <a:srgbClr val="00CC00"/>
              </a:fgClr>
              <a:bgClr>
                <a:srgbClr val="FFFFFF"/>
              </a:bgClr>
            </a:patt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'圖表'!$I$4:$I$16</c:f>
              <c:strCache>
                <c:ptCount val="13"/>
                <c:pt idx="0">
                  <c:v>一河局</c:v>
                </c:pt>
                <c:pt idx="1">
                  <c:v>二河局</c:v>
                </c:pt>
                <c:pt idx="2">
                  <c:v>三河局</c:v>
                </c:pt>
                <c:pt idx="3">
                  <c:v>四河局</c:v>
                </c:pt>
                <c:pt idx="4">
                  <c:v>五河局</c:v>
                </c:pt>
                <c:pt idx="5">
                  <c:v>六河局</c:v>
                </c:pt>
                <c:pt idx="6">
                  <c:v>七河局</c:v>
                </c:pt>
                <c:pt idx="7">
                  <c:v>八河局</c:v>
                </c:pt>
                <c:pt idx="8">
                  <c:v>九河局</c:v>
                </c:pt>
                <c:pt idx="9">
                  <c:v>十河局</c:v>
                </c:pt>
                <c:pt idx="10">
                  <c:v>北水局</c:v>
                </c:pt>
                <c:pt idx="11">
                  <c:v>中水局</c:v>
                </c:pt>
                <c:pt idx="12">
                  <c:v>南水局</c:v>
                </c:pt>
              </c:strCache>
            </c:strRef>
          </c:cat>
          <c:val>
            <c:numRef>
              <c:f>'圖表'!$L$4:$L$16</c:f>
              <c:numCache>
                <c:ptCount val="13"/>
                <c:pt idx="2">
                  <c:v>16.51</c:v>
                </c:pt>
                <c:pt idx="3">
                  <c:v>15.58</c:v>
                </c:pt>
                <c:pt idx="4">
                  <c:v>10.17</c:v>
                </c:pt>
                <c:pt idx="6">
                  <c:v>8.75</c:v>
                </c:pt>
                <c:pt idx="8">
                  <c:v>14.68</c:v>
                </c:pt>
                <c:pt idx="10">
                  <c:v>7.17</c:v>
                </c:pt>
                <c:pt idx="12">
                  <c:v>9.39</c:v>
                </c:pt>
              </c:numCache>
            </c:numRef>
          </c:val>
        </c:ser>
        <c:ser>
          <c:idx val="3"/>
          <c:order val="3"/>
          <c:tx>
            <c:strRef>
              <c:f>'圖表'!$M$3</c:f>
              <c:strCache>
                <c:ptCount val="1"/>
                <c:pt idx="0">
                  <c:v>第四類工程</c:v>
                </c:pt>
              </c:strCache>
            </c:strRef>
          </c:tx>
          <c:spPr>
            <a:pattFill prst="pct60">
              <a:fgClr>
                <a:srgbClr val="6699FF"/>
              </a:fgClr>
              <a:bgClr>
                <a:srgbClr val="F2F2F2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F2F2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57.5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160.5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89.6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96.5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92.6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111.2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72.7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35.3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188.7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40.3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_);[Red]\(#,##0.0\)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'圖表'!$I$4:$I$16</c:f>
              <c:strCache>
                <c:ptCount val="13"/>
                <c:pt idx="0">
                  <c:v>一河局</c:v>
                </c:pt>
                <c:pt idx="1">
                  <c:v>二河局</c:v>
                </c:pt>
                <c:pt idx="2">
                  <c:v>三河局</c:v>
                </c:pt>
                <c:pt idx="3">
                  <c:v>四河局</c:v>
                </c:pt>
                <c:pt idx="4">
                  <c:v>五河局</c:v>
                </c:pt>
                <c:pt idx="5">
                  <c:v>六河局</c:v>
                </c:pt>
                <c:pt idx="6">
                  <c:v>七河局</c:v>
                </c:pt>
                <c:pt idx="7">
                  <c:v>八河局</c:v>
                </c:pt>
                <c:pt idx="8">
                  <c:v>九河局</c:v>
                </c:pt>
                <c:pt idx="9">
                  <c:v>十河局</c:v>
                </c:pt>
                <c:pt idx="10">
                  <c:v>北水局</c:v>
                </c:pt>
                <c:pt idx="11">
                  <c:v>中水局</c:v>
                </c:pt>
                <c:pt idx="12">
                  <c:v>南水局</c:v>
                </c:pt>
              </c:strCache>
            </c:strRef>
          </c:cat>
          <c:val>
            <c:numRef>
              <c:f>'圖表'!$M$4:$M$16</c:f>
              <c:numCache>
                <c:ptCount val="13"/>
                <c:pt idx="0">
                  <c:v>44.6</c:v>
                </c:pt>
                <c:pt idx="1">
                  <c:v>32.16</c:v>
                </c:pt>
                <c:pt idx="2">
                  <c:v>65.36</c:v>
                </c:pt>
                <c:pt idx="3">
                  <c:v>73.97</c:v>
                </c:pt>
                <c:pt idx="4">
                  <c:v>86.33</c:v>
                </c:pt>
                <c:pt idx="5">
                  <c:v>73.1</c:v>
                </c:pt>
                <c:pt idx="6">
                  <c:v>102.44</c:v>
                </c:pt>
                <c:pt idx="7">
                  <c:v>40.2</c:v>
                </c:pt>
                <c:pt idx="8">
                  <c:v>58.06</c:v>
                </c:pt>
                <c:pt idx="9">
                  <c:v>23.47</c:v>
                </c:pt>
                <c:pt idx="10">
                  <c:v>13.44</c:v>
                </c:pt>
                <c:pt idx="11">
                  <c:v>15.81</c:v>
                </c:pt>
                <c:pt idx="12">
                  <c:v>30.93</c:v>
                </c:pt>
              </c:numCache>
            </c:numRef>
          </c:val>
        </c:ser>
        <c:overlap val="100"/>
        <c:axId val="19715546"/>
        <c:axId val="43222187"/>
      </c:bar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3222187"/>
        <c:crosses val="autoZero"/>
        <c:auto val="1"/>
        <c:lblOffset val="100"/>
        <c:tickLblSkip val="1"/>
        <c:noMultiLvlLbl val="0"/>
      </c:catAx>
      <c:valAx>
        <c:axId val="432221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715546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33000">
              <a:srgbClr val="CCFFCC"/>
            </a:gs>
            <a:gs pos="69000">
              <a:srgbClr val="FFFF99"/>
            </a:gs>
          </a:gsLst>
          <a:lin ang="5400000" scaled="1"/>
        </a:gradFill>
        <a:ln w="3175">
          <a:noFill/>
        </a:ln>
      </c:spPr>
    </c:plotArea>
    <c:legend>
      <c:legendPos val="t"/>
      <c:layout>
        <c:manualLayout>
          <c:xMode val="edge"/>
          <c:yMode val="edge"/>
          <c:x val="0.19"/>
          <c:y val="0.191"/>
          <c:w val="0.6105"/>
          <c:h val="0.0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圖一、水利署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年度各類工程發包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金額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概況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依工程類別</a:t>
            </a:r>
          </a:p>
        </c:rich>
      </c:tx>
      <c:layout>
        <c:manualLayout>
          <c:xMode val="factor"/>
          <c:yMode val="factor"/>
          <c:x val="0"/>
          <c:y val="-0.014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275"/>
          <c:w val="0.7815"/>
          <c:h val="0.60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8E29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97BC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'圖表'!$J$22:$M$22</c:f>
              <c:strCache/>
            </c:strRef>
          </c:cat>
          <c:val>
            <c:numRef>
              <c:f>'圖表'!$J$23:$M$23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圖二、水利署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7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年度各類工程發包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金額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概況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依執行單位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595"/>
          <c:w val="0.948"/>
          <c:h val="0.7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'圖表'!$J$3</c:f>
              <c:strCache>
                <c:ptCount val="1"/>
                <c:pt idx="0">
                  <c:v>第一類工程</c:v>
                </c:pt>
              </c:strCache>
            </c:strRef>
          </c:tx>
          <c:spPr>
            <a:pattFill prst="pct80">
              <a:fgClr>
                <a:srgbClr val="FF99FF"/>
              </a:fgClr>
              <a:bgClr>
                <a:srgbClr val="FFFFFF"/>
              </a:bgClr>
            </a:patt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'圖表'!$I$4:$I$16</c:f>
              <c:strCache/>
            </c:strRef>
          </c:cat>
          <c:val>
            <c:numRef>
              <c:f>'圖表'!$J$4:$J$16</c:f>
              <c:numCache/>
            </c:numRef>
          </c:val>
        </c:ser>
        <c:ser>
          <c:idx val="1"/>
          <c:order val="1"/>
          <c:tx>
            <c:strRef>
              <c:f>'圖表'!$K$3</c:f>
              <c:strCache>
                <c:ptCount val="1"/>
                <c:pt idx="0">
                  <c:v>第二類工程</c:v>
                </c:pt>
              </c:strCache>
            </c:strRef>
          </c:tx>
          <c:spPr>
            <a:pattFill prst="pct7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'圖表'!$I$4:$I$16</c:f>
              <c:strCache/>
            </c:strRef>
          </c:cat>
          <c:val>
            <c:numRef>
              <c:f>'圖表'!$K$4:$K$16</c:f>
              <c:numCache/>
            </c:numRef>
          </c:val>
        </c:ser>
        <c:ser>
          <c:idx val="2"/>
          <c:order val="2"/>
          <c:tx>
            <c:strRef>
              <c:f>'圖表'!$L$3</c:f>
              <c:strCache>
                <c:ptCount val="1"/>
                <c:pt idx="0">
                  <c:v>第三類工程</c:v>
                </c:pt>
              </c:strCache>
            </c:strRef>
          </c:tx>
          <c:spPr>
            <a:pattFill prst="pct75">
              <a:fgClr>
                <a:srgbClr val="00CC00"/>
              </a:fgClr>
              <a:bgClr>
                <a:srgbClr val="FFFFFF"/>
              </a:bgClr>
            </a:patt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'圖表'!$I$4:$I$16</c:f>
              <c:strCache/>
            </c:strRef>
          </c:cat>
          <c:val>
            <c:numRef>
              <c:f>'圖表'!$L$4:$L$16</c:f>
              <c:numCache/>
            </c:numRef>
          </c:val>
        </c:ser>
        <c:ser>
          <c:idx val="3"/>
          <c:order val="3"/>
          <c:tx>
            <c:strRef>
              <c:f>'圖表'!$M$3</c:f>
              <c:strCache>
                <c:ptCount val="1"/>
                <c:pt idx="0">
                  <c:v>第四類工程</c:v>
                </c:pt>
              </c:strCache>
            </c:strRef>
          </c:tx>
          <c:spPr>
            <a:pattFill prst="pct60">
              <a:fgClr>
                <a:srgbClr val="6699FF"/>
              </a:fgClr>
              <a:bgClr>
                <a:srgbClr val="F2F2F2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F2F2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57.5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160.5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89.6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96.5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92.6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111.2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72.7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35.3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188.7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40.3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_);[Red]\(#,##0.0\)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'圖表'!$I$4:$I$16</c:f>
              <c:strCache/>
            </c:strRef>
          </c:cat>
          <c:val>
            <c:numRef>
              <c:f>'圖表'!$M$4:$M$16</c:f>
              <c:numCache/>
            </c:numRef>
          </c:val>
        </c:ser>
        <c:overlap val="100"/>
        <c:axId val="53455364"/>
        <c:axId val="11336229"/>
      </c:bar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336229"/>
        <c:crosses val="autoZero"/>
        <c:auto val="1"/>
        <c:lblOffset val="100"/>
        <c:tickLblSkip val="1"/>
        <c:noMultiLvlLbl val="0"/>
      </c:catAx>
      <c:valAx>
        <c:axId val="113362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455364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33000">
              <a:srgbClr val="CCFFCC"/>
            </a:gs>
            <a:gs pos="69000">
              <a:srgbClr val="FFFF99"/>
            </a:gs>
          </a:gsLst>
          <a:lin ang="5400000" scaled="1"/>
        </a:gradFill>
        <a:ln w="3175">
          <a:noFill/>
        </a:ln>
      </c:spPr>
    </c:plotArea>
    <c:legend>
      <c:legendPos val="t"/>
      <c:layout>
        <c:manualLayout>
          <c:xMode val="edge"/>
          <c:yMode val="edge"/>
          <c:x val="0.18775"/>
          <c:y val="0.1905"/>
          <c:w val="0.612"/>
          <c:h val="0.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22</xdr:col>
      <xdr:colOff>371475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00950" y="0"/>
          <a:ext cx="385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40</xdr:row>
      <xdr:rowOff>180975</xdr:rowOff>
    </xdr:to>
    <xdr:graphicFrame>
      <xdr:nvGraphicFramePr>
        <xdr:cNvPr id="2" name="圖表 8"/>
        <xdr:cNvGraphicFramePr/>
      </xdr:nvGraphicFramePr>
      <xdr:xfrm>
        <a:off x="7600950" y="7858125"/>
        <a:ext cx="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171450</xdr:rowOff>
    </xdr:from>
    <xdr:to>
      <xdr:col>16</xdr:col>
      <xdr:colOff>390525</xdr:colOff>
      <xdr:row>11</xdr:row>
      <xdr:rowOff>200025</xdr:rowOff>
    </xdr:to>
    <xdr:sp>
      <xdr:nvSpPr>
        <xdr:cNvPr id="3" name="Text Box 2049"/>
        <xdr:cNvSpPr txBox="1">
          <a:spLocks noChangeArrowheads="1"/>
        </xdr:cNvSpPr>
      </xdr:nvSpPr>
      <xdr:spPr>
        <a:xfrm>
          <a:off x="38100" y="771525"/>
          <a:ext cx="7524750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水利署自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年度起發包工程依工程預算金額分為四類，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億元以上為第一類工程，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億元至未滿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億元為第二類工程，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仟萬元至未滿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億元為第三類工程，未達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仟萬元則為第四類工程。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年度水利署工程發包數計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件，決標總金額為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1,040.7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仟萬元，其中以第四類工程決標金額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659.9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仟萬元，占決標總金額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63.40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％為最多，第一類工程決標金額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163.3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仟萬元，占決標總金額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15.69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％次之。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各執行單位之決標件數以七河局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件，占決標總件數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17.52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％居冠，五河局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件占決標總件數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15.08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％次之，其中第四類工程皆占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成以上。若觀察決標金額，以中水局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188.7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仟萬元占決標總金額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18.13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％為最高，三河局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160.5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仟萬元占決標總金額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15.42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％位居第二，七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河局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111.2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仟萬元占決標總金額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10.68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％則位居第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三。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14</xdr:col>
      <xdr:colOff>200025</xdr:colOff>
      <xdr:row>53</xdr:row>
      <xdr:rowOff>66675</xdr:rowOff>
    </xdr:to>
    <xdr:graphicFrame>
      <xdr:nvGraphicFramePr>
        <xdr:cNvPr id="4" name="圖表 3"/>
        <xdr:cNvGraphicFramePr/>
      </xdr:nvGraphicFramePr>
      <xdr:xfrm>
        <a:off x="781050" y="9782175"/>
        <a:ext cx="58102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542925</xdr:colOff>
      <xdr:row>56</xdr:row>
      <xdr:rowOff>0</xdr:rowOff>
    </xdr:from>
    <xdr:to>
      <xdr:col>15</xdr:col>
      <xdr:colOff>161925</xdr:colOff>
      <xdr:row>73</xdr:row>
      <xdr:rowOff>190500</xdr:rowOff>
    </xdr:to>
    <xdr:grpSp>
      <xdr:nvGrpSpPr>
        <xdr:cNvPr id="5" name="群組 10"/>
        <xdr:cNvGrpSpPr>
          <a:grpSpLocks/>
        </xdr:cNvGrpSpPr>
      </xdr:nvGrpSpPr>
      <xdr:grpSpPr>
        <a:xfrm>
          <a:off x="542925" y="13763625"/>
          <a:ext cx="6362700" cy="3752850"/>
          <a:chOff x="1417320" y="9189720"/>
          <a:chExt cx="6187440" cy="3619500"/>
        </a:xfrm>
        <a:solidFill>
          <a:srgbClr val="FFFFFF"/>
        </a:solidFill>
      </xdr:grpSpPr>
      <xdr:graphicFrame>
        <xdr:nvGraphicFramePr>
          <xdr:cNvPr id="6" name="圖表 4"/>
          <xdr:cNvGraphicFramePr/>
        </xdr:nvGraphicFramePr>
        <xdr:xfrm>
          <a:off x="1417320" y="9189720"/>
          <a:ext cx="6187440" cy="361950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7" name="直線接點 13"/>
          <xdr:cNvSpPr>
            <a:spLocks/>
          </xdr:cNvSpPr>
        </xdr:nvSpPr>
        <xdr:spPr>
          <a:xfrm>
            <a:off x="1834972" y="10273760"/>
            <a:ext cx="5457322" cy="226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直線接點 4"/>
          <xdr:cNvSpPr>
            <a:spLocks/>
          </xdr:cNvSpPr>
        </xdr:nvSpPr>
        <xdr:spPr>
          <a:xfrm flipV="1">
            <a:off x="7276826" y="10296382"/>
            <a:ext cx="17015" cy="19889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9" name="文字方塊 15"/>
          <xdr:cNvSpPr txBox="1">
            <a:spLocks noChangeArrowheads="1"/>
          </xdr:cNvSpPr>
        </xdr:nvSpPr>
        <xdr:spPr>
          <a:xfrm>
            <a:off x="1449804" y="9870186"/>
            <a:ext cx="573885" cy="2316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2004" rIns="36576" bIns="32004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仟萬元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26</xdr:row>
      <xdr:rowOff>104775</xdr:rowOff>
    </xdr:from>
    <xdr:to>
      <xdr:col>14</xdr:col>
      <xdr:colOff>266700</xdr:colOff>
      <xdr:row>42</xdr:row>
      <xdr:rowOff>171450</xdr:rowOff>
    </xdr:to>
    <xdr:graphicFrame>
      <xdr:nvGraphicFramePr>
        <xdr:cNvPr id="1" name="圖表 3"/>
        <xdr:cNvGraphicFramePr/>
      </xdr:nvGraphicFramePr>
      <xdr:xfrm>
        <a:off x="5953125" y="5343525"/>
        <a:ext cx="58388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44</xdr:row>
      <xdr:rowOff>171450</xdr:rowOff>
    </xdr:from>
    <xdr:to>
      <xdr:col>9</xdr:col>
      <xdr:colOff>38100</xdr:colOff>
      <xdr:row>62</xdr:row>
      <xdr:rowOff>85725</xdr:rowOff>
    </xdr:to>
    <xdr:grpSp>
      <xdr:nvGrpSpPr>
        <xdr:cNvPr id="2" name="群組 10"/>
        <xdr:cNvGrpSpPr>
          <a:grpSpLocks/>
        </xdr:cNvGrpSpPr>
      </xdr:nvGrpSpPr>
      <xdr:grpSpPr>
        <a:xfrm>
          <a:off x="381000" y="9182100"/>
          <a:ext cx="6181725" cy="3686175"/>
          <a:chOff x="1417320" y="9189720"/>
          <a:chExt cx="6187440" cy="3619500"/>
        </a:xfrm>
        <a:solidFill>
          <a:srgbClr val="FFFFFF"/>
        </a:solidFill>
      </xdr:grpSpPr>
      <xdr:graphicFrame>
        <xdr:nvGraphicFramePr>
          <xdr:cNvPr id="3" name="圖表 4"/>
          <xdr:cNvGraphicFramePr/>
        </xdr:nvGraphicFramePr>
        <xdr:xfrm>
          <a:off x="1417320" y="9189720"/>
          <a:ext cx="6187440" cy="36195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直線接點 2"/>
          <xdr:cNvSpPr>
            <a:spLocks/>
          </xdr:cNvSpPr>
        </xdr:nvSpPr>
        <xdr:spPr>
          <a:xfrm flipV="1">
            <a:off x="1851988" y="10256568"/>
            <a:ext cx="5412463" cy="307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5" name="直線接點 4"/>
          <xdr:cNvSpPr>
            <a:spLocks/>
          </xdr:cNvSpPr>
        </xdr:nvSpPr>
        <xdr:spPr>
          <a:xfrm flipH="1" flipV="1">
            <a:off x="7272185" y="10241185"/>
            <a:ext cx="9281" cy="20269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6" name="文字方塊 6"/>
          <xdr:cNvSpPr txBox="1">
            <a:spLocks noChangeArrowheads="1"/>
          </xdr:cNvSpPr>
        </xdr:nvSpPr>
        <xdr:spPr>
          <a:xfrm>
            <a:off x="1451351" y="9867471"/>
            <a:ext cx="570791" cy="23617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2004" rIns="36576" bIns="32004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仟萬元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10.25390625" style="0" customWidth="1"/>
    <col min="2" max="2" width="4.625" style="0" customWidth="1"/>
    <col min="3" max="3" width="6.125" style="0" customWidth="1"/>
    <col min="4" max="4" width="7.625" style="0" customWidth="1"/>
    <col min="5" max="5" width="6.75390625" style="0" customWidth="1"/>
    <col min="6" max="6" width="4.625" style="0" customWidth="1"/>
    <col min="7" max="7" width="5.875" style="0" customWidth="1"/>
    <col min="8" max="8" width="5.625" style="0" customWidth="1"/>
    <col min="9" max="9" width="4.625" style="0" customWidth="1"/>
    <col min="10" max="10" width="6.25390625" style="0" customWidth="1"/>
    <col min="11" max="11" width="5.625" style="0" customWidth="1"/>
    <col min="12" max="12" width="4.625" style="0" customWidth="1"/>
    <col min="13" max="14" width="5.625" style="0" customWidth="1"/>
    <col min="15" max="15" width="4.625" style="0" customWidth="1"/>
    <col min="16" max="17" width="5.625" style="0" customWidth="1"/>
    <col min="18" max="18" width="9.75390625" style="0" bestFit="1" customWidth="1"/>
  </cols>
  <sheetData>
    <row r="1" spans="1:17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7" customFormat="1" ht="19.5" customHeight="1">
      <c r="A2" s="6" t="s">
        <v>48</v>
      </c>
      <c r="B2" s="6"/>
      <c r="C2" s="6"/>
      <c r="D2" s="6"/>
      <c r="Q2" s="8" t="s">
        <v>50</v>
      </c>
    </row>
    <row r="3" ht="24" customHeight="1"/>
    <row r="4" ht="24" customHeight="1"/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spans="1:17" ht="30" customHeight="1">
      <c r="A13" s="26" t="s">
        <v>49</v>
      </c>
      <c r="B13" s="3"/>
      <c r="C13" s="3"/>
      <c r="D13" s="24"/>
      <c r="E13" s="25"/>
      <c r="F13" s="25"/>
      <c r="G13" s="25"/>
      <c r="H13" s="25"/>
      <c r="I13" s="25"/>
      <c r="J13" s="25"/>
      <c r="K13" s="25"/>
      <c r="L13" s="25"/>
      <c r="M13" s="2"/>
      <c r="N13" s="2"/>
      <c r="O13" s="2"/>
      <c r="P13" s="2"/>
      <c r="Q13" s="4" t="s">
        <v>16</v>
      </c>
    </row>
    <row r="14" spans="1:17" ht="67.5" customHeight="1">
      <c r="A14" s="33" t="s">
        <v>1</v>
      </c>
      <c r="B14" s="36" t="s">
        <v>15</v>
      </c>
      <c r="C14" s="36"/>
      <c r="D14" s="36"/>
      <c r="E14" s="30"/>
      <c r="F14" s="37" t="s">
        <v>21</v>
      </c>
      <c r="G14" s="38"/>
      <c r="H14" s="39"/>
      <c r="I14" s="37" t="s">
        <v>46</v>
      </c>
      <c r="J14" s="38"/>
      <c r="K14" s="39"/>
      <c r="L14" s="37" t="s">
        <v>47</v>
      </c>
      <c r="M14" s="38"/>
      <c r="N14" s="39"/>
      <c r="O14" s="37" t="s">
        <v>22</v>
      </c>
      <c r="P14" s="38"/>
      <c r="Q14" s="39"/>
    </row>
    <row r="15" spans="1:17" ht="18" customHeight="1">
      <c r="A15" s="34"/>
      <c r="B15" s="31" t="s">
        <v>17</v>
      </c>
      <c r="C15" s="31" t="s">
        <v>20</v>
      </c>
      <c r="D15" s="29" t="s">
        <v>18</v>
      </c>
      <c r="E15" s="30"/>
      <c r="F15" s="31" t="s">
        <v>17</v>
      </c>
      <c r="G15" s="29" t="s">
        <v>18</v>
      </c>
      <c r="H15" s="30"/>
      <c r="I15" s="31" t="s">
        <v>17</v>
      </c>
      <c r="J15" s="29" t="s">
        <v>18</v>
      </c>
      <c r="K15" s="30"/>
      <c r="L15" s="31" t="s">
        <v>17</v>
      </c>
      <c r="M15" s="29" t="s">
        <v>18</v>
      </c>
      <c r="N15" s="30"/>
      <c r="O15" s="31" t="s">
        <v>17</v>
      </c>
      <c r="P15" s="29" t="s">
        <v>18</v>
      </c>
      <c r="Q15" s="30"/>
    </row>
    <row r="16" spans="1:17" ht="18" customHeight="1">
      <c r="A16" s="35"/>
      <c r="B16" s="32"/>
      <c r="C16" s="32"/>
      <c r="D16" s="20" t="s">
        <v>19</v>
      </c>
      <c r="E16" s="20" t="s">
        <v>20</v>
      </c>
      <c r="F16" s="32"/>
      <c r="G16" s="20" t="s">
        <v>19</v>
      </c>
      <c r="H16" s="20" t="s">
        <v>20</v>
      </c>
      <c r="I16" s="32"/>
      <c r="J16" s="20" t="s">
        <v>19</v>
      </c>
      <c r="K16" s="20" t="s">
        <v>20</v>
      </c>
      <c r="L16" s="32"/>
      <c r="M16" s="20" t="s">
        <v>19</v>
      </c>
      <c r="N16" s="20" t="s">
        <v>20</v>
      </c>
      <c r="O16" s="32"/>
      <c r="P16" s="20" t="s">
        <v>19</v>
      </c>
      <c r="Q16" s="20" t="s">
        <v>20</v>
      </c>
    </row>
    <row r="17" spans="1:17" ht="18" customHeight="1">
      <c r="A17" s="21" t="s">
        <v>15</v>
      </c>
      <c r="B17" s="13">
        <f>SUM(B18:B31)</f>
        <v>451</v>
      </c>
      <c r="C17" s="14">
        <v>100</v>
      </c>
      <c r="D17" s="11">
        <f>G17+J17+M17+P17</f>
        <v>1040.73</v>
      </c>
      <c r="E17" s="15">
        <f>H17+K17+N17+Q17</f>
        <v>100</v>
      </c>
      <c r="F17" s="13">
        <f>SUM(F18:F31)</f>
        <v>1</v>
      </c>
      <c r="G17" s="12">
        <f>SUM(G18:G31)</f>
        <v>163.3</v>
      </c>
      <c r="H17" s="10">
        <f>(G17/$D$17)*100</f>
        <v>15.690909265611639</v>
      </c>
      <c r="I17" s="13">
        <f>SUM(I18:I31)</f>
        <v>9</v>
      </c>
      <c r="J17" s="12">
        <f>SUM(J18:J31)</f>
        <v>135.31</v>
      </c>
      <c r="K17" s="10">
        <f>(J17/$D17)*100</f>
        <v>13.001450904653463</v>
      </c>
      <c r="L17" s="13">
        <f>SUM(L18:L31)</f>
        <v>13</v>
      </c>
      <c r="M17" s="12">
        <f>SUM(M18:M31)</f>
        <v>82.25</v>
      </c>
      <c r="N17" s="10">
        <f>(M17/$D$17)*100</f>
        <v>7.903106473340828</v>
      </c>
      <c r="O17" s="13">
        <f>SUM(O18:O31)</f>
        <v>428</v>
      </c>
      <c r="P17" s="12">
        <f>SUM(P18:P31)</f>
        <v>659.87</v>
      </c>
      <c r="Q17" s="10">
        <f>(P17/$D$17)*100</f>
        <v>63.40453335639407</v>
      </c>
    </row>
    <row r="18" spans="1:22" ht="18" customHeight="1">
      <c r="A18" s="22" t="s">
        <v>2</v>
      </c>
      <c r="B18" s="13">
        <f>F18+I18+L18+O18</f>
        <v>33</v>
      </c>
      <c r="C18" s="14">
        <f>B18/B$17*100</f>
        <v>7.317073170731707</v>
      </c>
      <c r="D18" s="18">
        <f>G18+J18+M18+P18</f>
        <v>57.49</v>
      </c>
      <c r="E18" s="15">
        <f>D18/D$17*100</f>
        <v>5.524007187262787</v>
      </c>
      <c r="F18" s="13">
        <v>0</v>
      </c>
      <c r="G18" s="13">
        <v>0</v>
      </c>
      <c r="H18" s="13">
        <v>0</v>
      </c>
      <c r="I18" s="13">
        <v>1</v>
      </c>
      <c r="J18" s="12">
        <v>12.89</v>
      </c>
      <c r="K18" s="10">
        <f>(J18/$D$18)*100</f>
        <v>22.421290659245084</v>
      </c>
      <c r="L18" s="13">
        <v>0</v>
      </c>
      <c r="M18" s="17">
        <v>0</v>
      </c>
      <c r="N18" s="16">
        <f>(M18/$D18)*100</f>
        <v>0</v>
      </c>
      <c r="O18" s="13">
        <v>32</v>
      </c>
      <c r="P18" s="12">
        <v>44.6</v>
      </c>
      <c r="Q18" s="10">
        <f>(P18/$D$18)*100</f>
        <v>77.57870934075491</v>
      </c>
      <c r="R18" s="5"/>
      <c r="T18" s="5"/>
      <c r="V18" s="5"/>
    </row>
    <row r="19" spans="1:22" ht="18" customHeight="1">
      <c r="A19" s="22" t="s">
        <v>3</v>
      </c>
      <c r="B19" s="13">
        <f aca="true" t="shared" si="0" ref="B19:B31">F19+I19+L19+O19</f>
        <v>23</v>
      </c>
      <c r="C19" s="14">
        <f>B19/B$17*100</f>
        <v>5.099778270509978</v>
      </c>
      <c r="D19" s="11">
        <f aca="true" t="shared" si="1" ref="D19:D31">G19+J19+M19+P19</f>
        <v>32.16</v>
      </c>
      <c r="E19" s="15">
        <f>D19/D$17*100</f>
        <v>3.0901386526764862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7">
        <v>0</v>
      </c>
      <c r="N19" s="16">
        <f>(M19/$D19)*100</f>
        <v>0</v>
      </c>
      <c r="O19" s="13">
        <v>23</v>
      </c>
      <c r="P19" s="12">
        <v>32.16</v>
      </c>
      <c r="Q19" s="10">
        <f>(P19/$D$19)*100</f>
        <v>100</v>
      </c>
      <c r="R19" s="5"/>
      <c r="T19" s="5"/>
      <c r="V19" s="5"/>
    </row>
    <row r="20" spans="1:22" ht="18" customHeight="1">
      <c r="A20" s="22" t="s">
        <v>4</v>
      </c>
      <c r="B20" s="13">
        <f t="shared" si="0"/>
        <v>50</v>
      </c>
      <c r="C20" s="14">
        <f>B20/B$17*100</f>
        <v>11.086474501108649</v>
      </c>
      <c r="D20" s="18">
        <f>G20+J20+M20+P20</f>
        <v>160.49</v>
      </c>
      <c r="E20" s="15">
        <f aca="true" t="shared" si="2" ref="E20:E31">D20/D$17*100</f>
        <v>15.420906479106014</v>
      </c>
      <c r="F20" s="13">
        <v>0</v>
      </c>
      <c r="G20" s="13">
        <v>0</v>
      </c>
      <c r="H20" s="13">
        <v>0</v>
      </c>
      <c r="I20" s="13">
        <v>5</v>
      </c>
      <c r="J20" s="17">
        <v>78.62</v>
      </c>
      <c r="K20" s="10">
        <f>(J20/$D20)*100</f>
        <v>48.987475855193466</v>
      </c>
      <c r="L20" s="13">
        <v>2</v>
      </c>
      <c r="M20" s="17">
        <v>16.51</v>
      </c>
      <c r="N20" s="16">
        <f>(M20/$D20)*100</f>
        <v>10.287245311234345</v>
      </c>
      <c r="O20" s="13">
        <v>43</v>
      </c>
      <c r="P20" s="12">
        <v>65.36</v>
      </c>
      <c r="Q20" s="10">
        <f>(P20/$D$20)*100</f>
        <v>40.72527883357218</v>
      </c>
      <c r="R20" s="5"/>
      <c r="T20" s="5"/>
      <c r="V20" s="5"/>
    </row>
    <row r="21" spans="1:22" ht="18" customHeight="1">
      <c r="A21" s="22" t="s">
        <v>5</v>
      </c>
      <c r="B21" s="13">
        <f t="shared" si="0"/>
        <v>37</v>
      </c>
      <c r="C21" s="14">
        <f aca="true" t="shared" si="3" ref="C21:C30">B21/B$17*100</f>
        <v>8.2039911308204</v>
      </c>
      <c r="D21" s="11">
        <f t="shared" si="1"/>
        <v>89.55</v>
      </c>
      <c r="E21" s="15">
        <f t="shared" si="2"/>
        <v>8.604537199850103</v>
      </c>
      <c r="F21" s="13">
        <v>0</v>
      </c>
      <c r="G21" s="13">
        <v>0</v>
      </c>
      <c r="H21" s="13">
        <v>0</v>
      </c>
      <c r="I21" s="13">
        <v>0</v>
      </c>
      <c r="J21" s="17">
        <v>0</v>
      </c>
      <c r="K21" s="17">
        <v>0</v>
      </c>
      <c r="L21" s="13">
        <v>3</v>
      </c>
      <c r="M21" s="17">
        <v>15.58</v>
      </c>
      <c r="N21" s="16">
        <f>(M21/$D21)*100</f>
        <v>17.39810161920715</v>
      </c>
      <c r="O21" s="13">
        <v>34</v>
      </c>
      <c r="P21" s="12">
        <v>73.97</v>
      </c>
      <c r="Q21" s="10">
        <f>(P21/$D$21)*100</f>
        <v>82.60189838079286</v>
      </c>
      <c r="R21" s="5"/>
      <c r="T21" s="5"/>
      <c r="V21" s="5"/>
    </row>
    <row r="22" spans="1:22" ht="18" customHeight="1">
      <c r="A22" s="22" t="s">
        <v>6</v>
      </c>
      <c r="B22" s="13">
        <f t="shared" si="0"/>
        <v>68</v>
      </c>
      <c r="C22" s="14">
        <f t="shared" si="3"/>
        <v>15.077605321507761</v>
      </c>
      <c r="D22" s="11">
        <f t="shared" si="1"/>
        <v>96.5</v>
      </c>
      <c r="E22" s="15">
        <f>D22/D$17*100</f>
        <v>9.272337686047294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</v>
      </c>
      <c r="M22" s="17">
        <v>10.17</v>
      </c>
      <c r="N22" s="10">
        <f>(M22/$D$22)*100</f>
        <v>10.538860103626943</v>
      </c>
      <c r="O22" s="13">
        <v>66</v>
      </c>
      <c r="P22" s="12">
        <v>86.33</v>
      </c>
      <c r="Q22" s="10">
        <f>(P22/$D$22)*100</f>
        <v>89.46113989637306</v>
      </c>
      <c r="R22" s="5"/>
      <c r="T22" s="5"/>
      <c r="V22" s="5"/>
    </row>
    <row r="23" spans="1:22" ht="18" customHeight="1">
      <c r="A23" s="22" t="s">
        <v>7</v>
      </c>
      <c r="B23" s="13">
        <f>F23+I23+L23+O23</f>
        <v>37</v>
      </c>
      <c r="C23" s="14">
        <f t="shared" si="3"/>
        <v>8.2039911308204</v>
      </c>
      <c r="D23" s="11">
        <f t="shared" si="1"/>
        <v>92.58</v>
      </c>
      <c r="E23" s="15">
        <f t="shared" si="2"/>
        <v>8.8956789945519</v>
      </c>
      <c r="F23" s="13">
        <v>0</v>
      </c>
      <c r="G23" s="13">
        <v>0</v>
      </c>
      <c r="H23" s="13">
        <v>0</v>
      </c>
      <c r="I23" s="13">
        <v>1</v>
      </c>
      <c r="J23" s="17">
        <v>19.48</v>
      </c>
      <c r="K23" s="10">
        <f>(J23/$D23)*100</f>
        <v>21.041261611579177</v>
      </c>
      <c r="L23" s="13">
        <v>0</v>
      </c>
      <c r="M23" s="17">
        <v>0</v>
      </c>
      <c r="N23" s="17">
        <v>0</v>
      </c>
      <c r="O23" s="13">
        <v>36</v>
      </c>
      <c r="P23" s="12">
        <v>73.1</v>
      </c>
      <c r="Q23" s="10">
        <f>(P23/$D$23)*100</f>
        <v>78.95873838842083</v>
      </c>
      <c r="R23" s="5"/>
      <c r="T23" s="5"/>
      <c r="V23" s="5"/>
    </row>
    <row r="24" spans="1:22" ht="18" customHeight="1">
      <c r="A24" s="22" t="s">
        <v>8</v>
      </c>
      <c r="B24" s="13">
        <f t="shared" si="0"/>
        <v>79</v>
      </c>
      <c r="C24" s="14">
        <f>B24/B$17*100</f>
        <v>17.516629711751662</v>
      </c>
      <c r="D24" s="11">
        <f t="shared" si="1"/>
        <v>111.19</v>
      </c>
      <c r="E24" s="15">
        <f t="shared" si="2"/>
        <v>10.683846915146098</v>
      </c>
      <c r="F24" s="13">
        <v>0</v>
      </c>
      <c r="G24" s="13">
        <v>0</v>
      </c>
      <c r="H24" s="13">
        <v>0</v>
      </c>
      <c r="I24" s="13">
        <v>0</v>
      </c>
      <c r="J24" s="17">
        <v>0</v>
      </c>
      <c r="K24" s="17">
        <v>0</v>
      </c>
      <c r="L24" s="13">
        <v>1</v>
      </c>
      <c r="M24" s="17">
        <v>8.75</v>
      </c>
      <c r="N24" s="10">
        <f>(M24/$D$24)*100</f>
        <v>7.869412716970952</v>
      </c>
      <c r="O24" s="13">
        <v>78</v>
      </c>
      <c r="P24" s="12">
        <v>102.44</v>
      </c>
      <c r="Q24" s="10">
        <f>(P24/$D$24)*100</f>
        <v>92.13058728302906</v>
      </c>
      <c r="R24" s="5"/>
      <c r="T24" s="5"/>
      <c r="V24" s="5"/>
    </row>
    <row r="25" spans="1:22" ht="18" customHeight="1">
      <c r="A25" s="22" t="s">
        <v>9</v>
      </c>
      <c r="B25" s="13">
        <f t="shared" si="0"/>
        <v>16</v>
      </c>
      <c r="C25" s="14">
        <f>B25/B$17*100</f>
        <v>3.5476718403547673</v>
      </c>
      <c r="D25" s="11">
        <f t="shared" si="1"/>
        <v>40.2</v>
      </c>
      <c r="E25" s="15">
        <f t="shared" si="2"/>
        <v>3.8626733158456084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7">
        <v>0</v>
      </c>
      <c r="N25" s="17">
        <v>0</v>
      </c>
      <c r="O25" s="13">
        <v>16</v>
      </c>
      <c r="P25" s="12">
        <v>40.2</v>
      </c>
      <c r="Q25" s="10">
        <f>(P25/$D$25)*100</f>
        <v>100</v>
      </c>
      <c r="R25" s="5"/>
      <c r="T25" s="5"/>
      <c r="V25" s="5"/>
    </row>
    <row r="26" spans="1:17" ht="18" customHeight="1">
      <c r="A26" s="22" t="s">
        <v>10</v>
      </c>
      <c r="B26" s="13">
        <f t="shared" si="0"/>
        <v>25</v>
      </c>
      <c r="C26" s="14">
        <f t="shared" si="3"/>
        <v>5.543237250554324</v>
      </c>
      <c r="D26" s="11">
        <f t="shared" si="1"/>
        <v>72.74000000000001</v>
      </c>
      <c r="E26" s="15">
        <f>D26/D$17*100</f>
        <v>6.989324800860936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2</v>
      </c>
      <c r="M26" s="17">
        <v>14.68</v>
      </c>
      <c r="N26" s="10">
        <f>(M26/$D$26)*100</f>
        <v>20.181468243057463</v>
      </c>
      <c r="O26" s="13">
        <v>23</v>
      </c>
      <c r="P26" s="12">
        <v>58.06</v>
      </c>
      <c r="Q26" s="10">
        <f>(P26/$D$26)*100</f>
        <v>79.81853175694252</v>
      </c>
    </row>
    <row r="27" spans="1:17" ht="18" customHeight="1">
      <c r="A27" s="22" t="s">
        <v>11</v>
      </c>
      <c r="B27" s="13">
        <f t="shared" si="0"/>
        <v>18</v>
      </c>
      <c r="C27" s="14">
        <f t="shared" si="3"/>
        <v>3.9911308203991127</v>
      </c>
      <c r="D27" s="11">
        <f t="shared" si="1"/>
        <v>23.47</v>
      </c>
      <c r="E27" s="15">
        <f t="shared" si="2"/>
        <v>2.2551478289277718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7">
        <v>0</v>
      </c>
      <c r="N27" s="13">
        <v>0</v>
      </c>
      <c r="O27" s="13">
        <v>18</v>
      </c>
      <c r="P27" s="12">
        <v>23.47</v>
      </c>
      <c r="Q27" s="10">
        <f>(P27/$D$27)*100</f>
        <v>100</v>
      </c>
    </row>
    <row r="28" spans="1:17" ht="18" customHeight="1">
      <c r="A28" s="22" t="s">
        <v>12</v>
      </c>
      <c r="B28" s="13">
        <f>F28+I28+L28+O28</f>
        <v>19</v>
      </c>
      <c r="C28" s="14">
        <f>B28/B$17*100</f>
        <v>4.212860310421286</v>
      </c>
      <c r="D28" s="18">
        <f>G28+J28+M28+P28</f>
        <v>35.339999999999996</v>
      </c>
      <c r="E28" s="15">
        <f>D28/D$17*100</f>
        <v>3.395693407512034</v>
      </c>
      <c r="F28" s="13">
        <v>0</v>
      </c>
      <c r="G28" s="17">
        <v>0</v>
      </c>
      <c r="H28" s="17">
        <v>0</v>
      </c>
      <c r="I28" s="13">
        <v>1</v>
      </c>
      <c r="J28" s="17">
        <v>14.73</v>
      </c>
      <c r="K28" s="10">
        <f>(J28/$D28)*100</f>
        <v>41.68081494057726</v>
      </c>
      <c r="L28" s="13">
        <v>1</v>
      </c>
      <c r="M28" s="17">
        <v>7.17</v>
      </c>
      <c r="N28" s="10">
        <f>(M28/$D$28)*100</f>
        <v>20.288624787775895</v>
      </c>
      <c r="O28" s="13">
        <v>17</v>
      </c>
      <c r="P28" s="12">
        <v>13.44</v>
      </c>
      <c r="Q28" s="10">
        <f>(P28/$D$28)*100</f>
        <v>38.03056027164686</v>
      </c>
    </row>
    <row r="29" spans="1:17" ht="18" customHeight="1">
      <c r="A29" s="22" t="s">
        <v>13</v>
      </c>
      <c r="B29" s="13">
        <f>F29+I29+L29+O29</f>
        <v>21</v>
      </c>
      <c r="C29" s="14">
        <f t="shared" si="3"/>
        <v>4.656319290465632</v>
      </c>
      <c r="D29" s="11">
        <f>G29+J29+M29+P29</f>
        <v>188.70000000000002</v>
      </c>
      <c r="E29" s="15">
        <f t="shared" si="2"/>
        <v>18.13150384826036</v>
      </c>
      <c r="F29" s="13">
        <v>1</v>
      </c>
      <c r="G29" s="17">
        <v>163.3</v>
      </c>
      <c r="H29" s="10">
        <f>(G29/$D$29)*100</f>
        <v>86.53948065712771</v>
      </c>
      <c r="I29" s="13">
        <v>1</v>
      </c>
      <c r="J29" s="17">
        <v>9.59</v>
      </c>
      <c r="K29" s="10">
        <f>(J29/$D29)*100</f>
        <v>5.082140964493905</v>
      </c>
      <c r="L29" s="13">
        <v>0</v>
      </c>
      <c r="M29" s="17">
        <v>0</v>
      </c>
      <c r="N29" s="17">
        <v>0</v>
      </c>
      <c r="O29" s="13">
        <v>19</v>
      </c>
      <c r="P29" s="12">
        <v>15.81</v>
      </c>
      <c r="Q29" s="10">
        <f>(P29/$D$29)*100</f>
        <v>8.378378378378377</v>
      </c>
    </row>
    <row r="30" spans="1:17" ht="18" customHeight="1">
      <c r="A30" s="22" t="s">
        <v>14</v>
      </c>
      <c r="B30" s="13">
        <f>F30+I30+L30+O30</f>
        <v>25</v>
      </c>
      <c r="C30" s="14">
        <f t="shared" si="3"/>
        <v>5.543237250554324</v>
      </c>
      <c r="D30" s="11">
        <f>G30+J30+M30+P30</f>
        <v>40.32</v>
      </c>
      <c r="E30" s="15">
        <f t="shared" si="2"/>
        <v>3.87420368395261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2</v>
      </c>
      <c r="M30" s="17">
        <v>9.39</v>
      </c>
      <c r="N30" s="10">
        <f>(M30/$D$30)*100</f>
        <v>23.288690476190478</v>
      </c>
      <c r="O30" s="13">
        <v>23</v>
      </c>
      <c r="P30" s="12">
        <v>30.93</v>
      </c>
      <c r="Q30" s="10">
        <f>(P30/$D$30)*100</f>
        <v>76.71130952380952</v>
      </c>
    </row>
    <row r="31" spans="1:17" ht="41.25" hidden="1">
      <c r="A31" s="23" t="s">
        <v>24</v>
      </c>
      <c r="B31" s="13">
        <f t="shared" si="0"/>
        <v>0</v>
      </c>
      <c r="C31" s="14">
        <f>B31/B$17*100</f>
        <v>0</v>
      </c>
      <c r="D31" s="11">
        <f t="shared" si="1"/>
        <v>0</v>
      </c>
      <c r="E31" s="15">
        <f t="shared" si="2"/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7">
        <v>0</v>
      </c>
      <c r="N31" s="13">
        <v>0</v>
      </c>
      <c r="O31" s="13">
        <v>0</v>
      </c>
      <c r="P31" s="12">
        <v>0</v>
      </c>
      <c r="Q31" s="12">
        <v>0</v>
      </c>
    </row>
    <row r="32" spans="1:17" ht="15.75">
      <c r="A32" s="27" t="s">
        <v>23</v>
      </c>
      <c r="Q32" s="28" t="s">
        <v>26</v>
      </c>
    </row>
    <row r="33" spans="1:18" ht="15.75">
      <c r="A33" s="27" t="s">
        <v>25</v>
      </c>
      <c r="Q33" s="4"/>
      <c r="R33" s="9"/>
    </row>
  </sheetData>
  <sheetProtection/>
  <mergeCells count="17">
    <mergeCell ref="A14:A16"/>
    <mergeCell ref="B14:E14"/>
    <mergeCell ref="F14:H14"/>
    <mergeCell ref="I14:K14"/>
    <mergeCell ref="L14:N14"/>
    <mergeCell ref="O14:Q14"/>
    <mergeCell ref="B15:B16"/>
    <mergeCell ref="C15:C16"/>
    <mergeCell ref="D15:E15"/>
    <mergeCell ref="F15:F16"/>
    <mergeCell ref="P15:Q15"/>
    <mergeCell ref="G15:H15"/>
    <mergeCell ref="I15:I16"/>
    <mergeCell ref="J15:K15"/>
    <mergeCell ref="L15:L16"/>
    <mergeCell ref="M15:N15"/>
    <mergeCell ref="O15:O16"/>
  </mergeCells>
  <printOptions/>
  <pageMargins left="0.35433070866141736" right="0" top="0.6692913385826772" bottom="0.5511811023622047" header="0.5118110236220472" footer="0.5118110236220472"/>
  <pageSetup horizontalDpi="600" verticalDpi="600" orientation="portrait" paperSize="9" scale="93" r:id="rId2"/>
  <headerFooter alignWithMargins="0">
    <oddFooter>&amp;C&amp;"Times New Roman,標準"STA337-&amp;P</oddFooter>
  </headerFooter>
  <rowBreaks count="1" manualBreakCount="1">
    <brk id="35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40">
      <selection activeCell="A45" sqref="A45"/>
    </sheetView>
  </sheetViews>
  <sheetFormatPr defaultColWidth="9.00390625" defaultRowHeight="16.5"/>
  <cols>
    <col min="1" max="1" width="11.25390625" style="0" customWidth="1"/>
    <col min="2" max="2" width="10.00390625" style="0" customWidth="1"/>
    <col min="3" max="3" width="11.125" style="0" customWidth="1"/>
    <col min="4" max="4" width="9.50390625" style="0" customWidth="1"/>
    <col min="5" max="5" width="13.00390625" style="0" customWidth="1"/>
    <col min="8" max="8" width="3.75390625" style="0" customWidth="1"/>
    <col min="10" max="10" width="13.50390625" style="0" customWidth="1"/>
    <col min="11" max="11" width="12.50390625" style="0" customWidth="1"/>
    <col min="12" max="12" width="13.75390625" style="0" customWidth="1"/>
    <col min="13" max="13" width="15.75390625" style="0" customWidth="1"/>
    <col min="14" max="14" width="10.125" style="0" bestFit="1" customWidth="1"/>
    <col min="15" max="15" width="12.375" style="0" bestFit="1" customWidth="1"/>
  </cols>
  <sheetData>
    <row r="3" spans="2:13" ht="15.75">
      <c r="B3" t="s">
        <v>27</v>
      </c>
      <c r="C3" t="s">
        <v>28</v>
      </c>
      <c r="D3" t="s">
        <v>29</v>
      </c>
      <c r="E3" t="s">
        <v>30</v>
      </c>
      <c r="G3">
        <v>4</v>
      </c>
      <c r="J3" t="s">
        <v>27</v>
      </c>
      <c r="K3" t="s">
        <v>45</v>
      </c>
      <c r="L3" t="s">
        <v>29</v>
      </c>
      <c r="M3" t="s">
        <v>30</v>
      </c>
    </row>
    <row r="4" spans="1:15" ht="15.75">
      <c r="A4" t="s">
        <v>31</v>
      </c>
      <c r="B4">
        <v>0</v>
      </c>
      <c r="C4">
        <v>1</v>
      </c>
      <c r="D4">
        <v>0</v>
      </c>
      <c r="E4">
        <v>32</v>
      </c>
      <c r="F4">
        <f aca="true" t="shared" si="0" ref="F4:F17">B4+C4+D4+E4</f>
        <v>33</v>
      </c>
      <c r="G4">
        <f>E4/F4*100</f>
        <v>96.96969696969697</v>
      </c>
      <c r="I4" t="s">
        <v>31</v>
      </c>
      <c r="K4">
        <v>12.89</v>
      </c>
      <c r="M4">
        <v>44.6</v>
      </c>
      <c r="O4">
        <f>SUM(J4:M4)</f>
        <v>57.49</v>
      </c>
    </row>
    <row r="5" spans="1:15" ht="15.75">
      <c r="A5" t="s">
        <v>32</v>
      </c>
      <c r="B5">
        <v>0</v>
      </c>
      <c r="C5">
        <v>0</v>
      </c>
      <c r="D5">
        <v>0</v>
      </c>
      <c r="E5">
        <v>23</v>
      </c>
      <c r="F5">
        <f t="shared" si="0"/>
        <v>23</v>
      </c>
      <c r="G5">
        <f aca="true" t="shared" si="1" ref="G5:G17">E5/F5*100</f>
        <v>100</v>
      </c>
      <c r="I5" t="s">
        <v>32</v>
      </c>
      <c r="M5">
        <v>32.16</v>
      </c>
      <c r="O5">
        <f>SUM(J5:M5)</f>
        <v>32.16</v>
      </c>
    </row>
    <row r="6" spans="1:15" ht="15.75">
      <c r="A6" t="s">
        <v>33</v>
      </c>
      <c r="B6">
        <v>0</v>
      </c>
      <c r="C6">
        <v>5</v>
      </c>
      <c r="D6">
        <v>2</v>
      </c>
      <c r="E6">
        <v>43</v>
      </c>
      <c r="F6">
        <f t="shared" si="0"/>
        <v>50</v>
      </c>
      <c r="G6">
        <f t="shared" si="1"/>
        <v>86</v>
      </c>
      <c r="I6" t="s">
        <v>33</v>
      </c>
      <c r="K6">
        <v>78.62</v>
      </c>
      <c r="L6">
        <v>16.51</v>
      </c>
      <c r="M6">
        <v>65.36</v>
      </c>
      <c r="O6">
        <f aca="true" t="shared" si="2" ref="O6:O22">SUM(J6:M6)</f>
        <v>160.49</v>
      </c>
    </row>
    <row r="7" spans="1:15" ht="15.75">
      <c r="A7" t="s">
        <v>34</v>
      </c>
      <c r="B7">
        <v>0</v>
      </c>
      <c r="C7">
        <v>0</v>
      </c>
      <c r="D7">
        <v>3</v>
      </c>
      <c r="E7">
        <v>34</v>
      </c>
      <c r="F7">
        <f t="shared" si="0"/>
        <v>37</v>
      </c>
      <c r="G7">
        <f t="shared" si="1"/>
        <v>91.8918918918919</v>
      </c>
      <c r="I7" t="s">
        <v>34</v>
      </c>
      <c r="L7">
        <v>15.58</v>
      </c>
      <c r="M7">
        <v>73.97</v>
      </c>
      <c r="O7">
        <f t="shared" si="2"/>
        <v>89.55</v>
      </c>
    </row>
    <row r="8" spans="1:15" ht="15.75">
      <c r="A8" t="s">
        <v>35</v>
      </c>
      <c r="B8">
        <v>0</v>
      </c>
      <c r="C8">
        <v>0</v>
      </c>
      <c r="D8">
        <v>2</v>
      </c>
      <c r="E8">
        <v>66</v>
      </c>
      <c r="F8">
        <f t="shared" si="0"/>
        <v>68</v>
      </c>
      <c r="G8">
        <f t="shared" si="1"/>
        <v>97.05882352941177</v>
      </c>
      <c r="I8" t="s">
        <v>35</v>
      </c>
      <c r="L8">
        <v>10.17</v>
      </c>
      <c r="M8">
        <v>86.33</v>
      </c>
      <c r="O8">
        <f t="shared" si="2"/>
        <v>96.5</v>
      </c>
    </row>
    <row r="9" spans="1:15" ht="15.75">
      <c r="A9" t="s">
        <v>36</v>
      </c>
      <c r="B9">
        <v>0</v>
      </c>
      <c r="C9">
        <v>1</v>
      </c>
      <c r="D9">
        <v>0</v>
      </c>
      <c r="E9">
        <v>36</v>
      </c>
      <c r="F9">
        <f t="shared" si="0"/>
        <v>37</v>
      </c>
      <c r="G9">
        <f t="shared" si="1"/>
        <v>97.2972972972973</v>
      </c>
      <c r="I9" t="s">
        <v>36</v>
      </c>
      <c r="K9">
        <v>19.48</v>
      </c>
      <c r="M9">
        <v>73.1</v>
      </c>
      <c r="O9">
        <f t="shared" si="2"/>
        <v>92.58</v>
      </c>
    </row>
    <row r="10" spans="1:15" ht="15.75">
      <c r="A10" t="s">
        <v>37</v>
      </c>
      <c r="B10">
        <v>0</v>
      </c>
      <c r="C10">
        <v>0</v>
      </c>
      <c r="D10">
        <v>1</v>
      </c>
      <c r="E10">
        <v>78</v>
      </c>
      <c r="F10">
        <f t="shared" si="0"/>
        <v>79</v>
      </c>
      <c r="G10">
        <f t="shared" si="1"/>
        <v>98.73417721518987</v>
      </c>
      <c r="I10" t="s">
        <v>37</v>
      </c>
      <c r="L10">
        <v>8.75</v>
      </c>
      <c r="M10">
        <v>102.44</v>
      </c>
      <c r="O10">
        <f t="shared" si="2"/>
        <v>111.19</v>
      </c>
    </row>
    <row r="11" spans="1:15" ht="15.75">
      <c r="A11" t="s">
        <v>38</v>
      </c>
      <c r="B11">
        <v>0</v>
      </c>
      <c r="C11">
        <v>0</v>
      </c>
      <c r="D11">
        <v>0</v>
      </c>
      <c r="E11">
        <v>16</v>
      </c>
      <c r="F11">
        <f t="shared" si="0"/>
        <v>16</v>
      </c>
      <c r="G11">
        <f t="shared" si="1"/>
        <v>100</v>
      </c>
      <c r="I11" t="s">
        <v>38</v>
      </c>
      <c r="M11">
        <v>40.2</v>
      </c>
      <c r="O11">
        <f t="shared" si="2"/>
        <v>40.2</v>
      </c>
    </row>
    <row r="12" spans="1:15" ht="15.75">
      <c r="A12" t="s">
        <v>39</v>
      </c>
      <c r="B12">
        <v>0</v>
      </c>
      <c r="C12">
        <v>0</v>
      </c>
      <c r="D12">
        <v>2</v>
      </c>
      <c r="E12">
        <v>23</v>
      </c>
      <c r="F12">
        <f t="shared" si="0"/>
        <v>25</v>
      </c>
      <c r="G12">
        <f t="shared" si="1"/>
        <v>92</v>
      </c>
      <c r="I12" t="s">
        <v>39</v>
      </c>
      <c r="L12">
        <v>14.68</v>
      </c>
      <c r="M12">
        <v>58.06</v>
      </c>
      <c r="O12">
        <f t="shared" si="2"/>
        <v>72.74000000000001</v>
      </c>
    </row>
    <row r="13" spans="1:15" ht="15.75">
      <c r="A13" t="s">
        <v>40</v>
      </c>
      <c r="B13">
        <v>0</v>
      </c>
      <c r="C13">
        <v>0</v>
      </c>
      <c r="D13">
        <v>0</v>
      </c>
      <c r="E13">
        <v>18</v>
      </c>
      <c r="F13">
        <f t="shared" si="0"/>
        <v>18</v>
      </c>
      <c r="G13">
        <f t="shared" si="1"/>
        <v>100</v>
      </c>
      <c r="I13" t="s">
        <v>40</v>
      </c>
      <c r="M13">
        <v>23.47</v>
      </c>
      <c r="O13">
        <f t="shared" si="2"/>
        <v>23.47</v>
      </c>
    </row>
    <row r="14" spans="1:15" ht="15.75">
      <c r="A14" t="s">
        <v>41</v>
      </c>
      <c r="B14">
        <v>0</v>
      </c>
      <c r="C14">
        <v>1</v>
      </c>
      <c r="D14">
        <v>1</v>
      </c>
      <c r="E14">
        <v>17</v>
      </c>
      <c r="F14">
        <f t="shared" si="0"/>
        <v>19</v>
      </c>
      <c r="G14">
        <f t="shared" si="1"/>
        <v>89.47368421052632</v>
      </c>
      <c r="I14" t="s">
        <v>41</v>
      </c>
      <c r="K14">
        <v>14.73</v>
      </c>
      <c r="L14">
        <v>7.17</v>
      </c>
      <c r="M14">
        <v>13.44</v>
      </c>
      <c r="O14">
        <f t="shared" si="2"/>
        <v>35.339999999999996</v>
      </c>
    </row>
    <row r="15" spans="1:15" ht="15.75">
      <c r="A15" t="s">
        <v>42</v>
      </c>
      <c r="B15">
        <v>1</v>
      </c>
      <c r="C15">
        <v>1</v>
      </c>
      <c r="D15">
        <v>0</v>
      </c>
      <c r="E15">
        <v>19</v>
      </c>
      <c r="F15">
        <f t="shared" si="0"/>
        <v>21</v>
      </c>
      <c r="G15">
        <f t="shared" si="1"/>
        <v>90.47619047619048</v>
      </c>
      <c r="I15" t="s">
        <v>42</v>
      </c>
      <c r="J15">
        <v>163.3</v>
      </c>
      <c r="K15">
        <v>9.59</v>
      </c>
      <c r="M15">
        <v>15.81</v>
      </c>
      <c r="O15">
        <f t="shared" si="2"/>
        <v>188.70000000000002</v>
      </c>
    </row>
    <row r="16" spans="1:15" ht="15.75">
      <c r="A16" t="s">
        <v>43</v>
      </c>
      <c r="B16">
        <v>0</v>
      </c>
      <c r="C16">
        <v>0</v>
      </c>
      <c r="D16">
        <v>2</v>
      </c>
      <c r="E16">
        <v>23</v>
      </c>
      <c r="F16">
        <f t="shared" si="0"/>
        <v>25</v>
      </c>
      <c r="G16">
        <f t="shared" si="1"/>
        <v>92</v>
      </c>
      <c r="I16" t="s">
        <v>43</v>
      </c>
      <c r="L16">
        <v>9.39</v>
      </c>
      <c r="M16">
        <v>30.93</v>
      </c>
      <c r="O16">
        <f t="shared" si="2"/>
        <v>40.32</v>
      </c>
    </row>
    <row r="17" spans="1:15" ht="15.75">
      <c r="A17" t="s">
        <v>44</v>
      </c>
      <c r="B17">
        <v>0</v>
      </c>
      <c r="C17">
        <v>0</v>
      </c>
      <c r="D17">
        <v>0</v>
      </c>
      <c r="E17">
        <v>0</v>
      </c>
      <c r="F17">
        <f t="shared" si="0"/>
        <v>0</v>
      </c>
      <c r="G17" t="e">
        <f t="shared" si="1"/>
        <v>#DIV/0!</v>
      </c>
      <c r="I17" t="s">
        <v>44</v>
      </c>
      <c r="O17">
        <f t="shared" si="2"/>
        <v>0</v>
      </c>
    </row>
    <row r="18" spans="10:15" ht="15.75">
      <c r="J18">
        <f>SUM(J4:J17)</f>
        <v>163.3</v>
      </c>
      <c r="K18">
        <f>SUM(K4:K17)</f>
        <v>135.31</v>
      </c>
      <c r="L18">
        <f>SUM(L4:L17)</f>
        <v>82.25</v>
      </c>
      <c r="M18">
        <f>SUM(M4:M17)</f>
        <v>659.87</v>
      </c>
      <c r="O18">
        <f>SUM(J18:M18)</f>
        <v>1040.73</v>
      </c>
    </row>
    <row r="19" spans="2:15" ht="15.75">
      <c r="B19">
        <f>SUM(B4:B17)</f>
        <v>1</v>
      </c>
      <c r="C19">
        <f>SUM(C4:C17)</f>
        <v>9</v>
      </c>
      <c r="D19">
        <f>SUM(D4:D17)</f>
        <v>13</v>
      </c>
      <c r="E19">
        <f>SUM(E4:E17)</f>
        <v>428</v>
      </c>
      <c r="F19">
        <f>B19+C19+D19+E19</f>
        <v>451</v>
      </c>
      <c r="O19">
        <f t="shared" si="2"/>
        <v>0</v>
      </c>
    </row>
    <row r="20" ht="15.75">
      <c r="O20">
        <f t="shared" si="2"/>
        <v>0</v>
      </c>
    </row>
    <row r="21" ht="15.75">
      <c r="O21">
        <f t="shared" si="2"/>
        <v>0</v>
      </c>
    </row>
    <row r="22" spans="2:15" ht="15.75">
      <c r="B22" t="s">
        <v>27</v>
      </c>
      <c r="C22" t="s">
        <v>27</v>
      </c>
      <c r="D22" t="s">
        <v>29</v>
      </c>
      <c r="E22" t="s">
        <v>30</v>
      </c>
      <c r="J22" t="s">
        <v>27</v>
      </c>
      <c r="K22" t="s">
        <v>45</v>
      </c>
      <c r="L22" t="s">
        <v>29</v>
      </c>
      <c r="M22" t="s">
        <v>30</v>
      </c>
      <c r="O22">
        <f t="shared" si="2"/>
        <v>0</v>
      </c>
    </row>
    <row r="23" spans="2:15" ht="15.75">
      <c r="B23">
        <v>1</v>
      </c>
      <c r="C23">
        <v>9</v>
      </c>
      <c r="D23">
        <v>13</v>
      </c>
      <c r="E23">
        <v>428</v>
      </c>
      <c r="F23">
        <v>451</v>
      </c>
      <c r="J23">
        <v>163.3</v>
      </c>
      <c r="K23">
        <v>135.31</v>
      </c>
      <c r="L23">
        <v>82.25</v>
      </c>
      <c r="M23">
        <v>659.87</v>
      </c>
      <c r="O23">
        <v>1040.73</v>
      </c>
    </row>
    <row r="25" spans="2:15" ht="15.75">
      <c r="B25" s="19">
        <f>B23/$F$23*100</f>
        <v>0.22172949002217296</v>
      </c>
      <c r="C25" s="19">
        <f>C23/$F$23*100</f>
        <v>1.9955654101995564</v>
      </c>
      <c r="D25" s="19">
        <f>D23/$F$23*100</f>
        <v>2.882483370288248</v>
      </c>
      <c r="E25" s="19">
        <f>E23/$F$23*100</f>
        <v>94.90022172949001</v>
      </c>
      <c r="F25" s="19">
        <f>F23/$F$23*100</f>
        <v>100</v>
      </c>
      <c r="J25" s="19">
        <f aca="true" t="shared" si="3" ref="J25:O25">J23/$O$23*100</f>
        <v>15.690909265611639</v>
      </c>
      <c r="K25" s="19">
        <f t="shared" si="3"/>
        <v>13.001450904653463</v>
      </c>
      <c r="L25" s="19">
        <f t="shared" si="3"/>
        <v>7.903106473340828</v>
      </c>
      <c r="M25" s="19">
        <f t="shared" si="3"/>
        <v>63.40453335639407</v>
      </c>
      <c r="N25" s="19">
        <f t="shared" si="3"/>
        <v>0</v>
      </c>
      <c r="O25" s="19">
        <f t="shared" si="3"/>
        <v>100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95年主要水庫優養指數</dc:title>
  <dc:subject>95年主要水庫優養指數</dc:subject>
  <dc:creator>經濟部水利署</dc:creator>
  <cp:keywords>95年主要水庫優養指數</cp:keywords>
  <dc:description>95年主要水庫優養指數</dc:description>
  <cp:lastModifiedBy>林依儒</cp:lastModifiedBy>
  <cp:lastPrinted>2019-03-20T08:14:24Z</cp:lastPrinted>
  <dcterms:created xsi:type="dcterms:W3CDTF">2003-01-15T01:45:49Z</dcterms:created>
  <dcterms:modified xsi:type="dcterms:W3CDTF">2019-03-28T06:39:36Z</dcterms:modified>
  <cp:category>I6Z</cp:category>
  <cp:version/>
  <cp:contentType/>
  <cp:contentStatus/>
</cp:coreProperties>
</file>