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84" windowWidth="21768" windowHeight="8376"/>
  </bookViews>
  <sheets>
    <sheet name="表" sheetId="3" r:id="rId1"/>
    <sheet name="整理圖表_件數" sheetId="1" state="hidden" r:id="rId2"/>
    <sheet name="整理圖表_水權量" sheetId="2" state="hidden" r:id="rId3"/>
  </sheets>
  <definedNames>
    <definedName name="_xlnm.Print_Area" localSheetId="0">表!$A$1:$G$148</definedName>
  </definedNames>
  <calcPr calcId="145621"/>
</workbook>
</file>

<file path=xl/calcChain.xml><?xml version="1.0" encoding="utf-8"?>
<calcChain xmlns="http://schemas.openxmlformats.org/spreadsheetml/2006/main">
  <c r="G14" i="2" l="1"/>
  <c r="G13" i="2"/>
  <c r="I13" i="1"/>
  <c r="I12" i="1"/>
  <c r="D12" i="2" l="1"/>
  <c r="G11" i="2" l="1"/>
  <c r="E12" i="2"/>
  <c r="E11" i="2"/>
  <c r="F11" i="2"/>
  <c r="D11" i="2"/>
  <c r="F12" i="1"/>
  <c r="E12" i="1"/>
  <c r="F11" i="1"/>
  <c r="G11" i="1"/>
  <c r="E11" i="1"/>
  <c r="E37" i="1"/>
  <c r="E38" i="1"/>
  <c r="E39" i="1"/>
  <c r="E40" i="1"/>
  <c r="E36" i="1"/>
  <c r="D41" i="1"/>
  <c r="E24" i="1"/>
  <c r="E25" i="1"/>
  <c r="E26" i="1"/>
  <c r="E27" i="1"/>
  <c r="E23" i="1"/>
  <c r="D28" i="1"/>
  <c r="E22" i="2"/>
  <c r="E23" i="2"/>
  <c r="E24" i="2"/>
  <c r="E25" i="2"/>
  <c r="E21" i="2"/>
  <c r="D26" i="2"/>
  <c r="E34" i="2"/>
  <c r="E35" i="2"/>
  <c r="E36" i="2"/>
  <c r="E37" i="2"/>
  <c r="E33" i="2"/>
  <c r="D39" i="2"/>
  <c r="G9" i="2"/>
  <c r="I9" i="1"/>
  <c r="G5" i="2" l="1"/>
  <c r="G6" i="2"/>
  <c r="G7" i="2"/>
  <c r="G8" i="2"/>
  <c r="G4" i="2"/>
  <c r="I5" i="1"/>
  <c r="I6" i="1"/>
  <c r="I7" i="1"/>
  <c r="I8" i="1"/>
  <c r="I4" i="1"/>
</calcChain>
</file>

<file path=xl/sharedStrings.xml><?xml version="1.0" encoding="utf-8"?>
<sst xmlns="http://schemas.openxmlformats.org/spreadsheetml/2006/main" count="117" uniqueCount="46">
  <si>
    <t>水利統計簡訊</t>
  </si>
  <si>
    <t>年別</t>
    <phoneticPr fontId="3" type="noConversion"/>
  </si>
  <si>
    <r>
      <rPr>
        <sz val="11"/>
        <color rgb="FF000000"/>
        <rFont val="Times New Roman"/>
        <family val="1"/>
      </rPr>
      <t>103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</si>
  <si>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rPr>
        <sz val="11"/>
        <color rgb="FF000000"/>
        <rFont val="Times New Roman"/>
        <family val="1"/>
      </rPr>
      <t>104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</si>
  <si>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rPr>
        <sz val="11"/>
        <color rgb="FF000000"/>
        <rFont val="Times New Roman"/>
        <family val="1"/>
      </rPr>
      <t>105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</si>
  <si>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t>資料來源：經濟部水利署公務統計報表。</t>
    <phoneticPr fontId="3" type="noConversion"/>
  </si>
  <si>
    <t>一般水權</t>
    <phoneticPr fontId="3" type="noConversion"/>
  </si>
  <si>
    <t>年別</t>
    <phoneticPr fontId="3" type="noConversion"/>
  </si>
  <si>
    <t>家用及公共給水</t>
    <phoneticPr fontId="3" type="noConversion"/>
  </si>
  <si>
    <t>農業用水</t>
    <phoneticPr fontId="3" type="noConversion"/>
  </si>
  <si>
    <t>水力用水</t>
    <phoneticPr fontId="3" type="noConversion"/>
  </si>
  <si>
    <t>工業用水</t>
    <phoneticPr fontId="3" type="noConversion"/>
  </si>
  <si>
    <t>其他用途</t>
    <phoneticPr fontId="3" type="noConversion"/>
  </si>
  <si>
    <t>臨時用水</t>
    <phoneticPr fontId="3" type="noConversion"/>
  </si>
  <si>
    <t>溫泉水權</t>
    <phoneticPr fontId="3" type="noConversion"/>
  </si>
  <si>
    <t>一般水權</t>
    <phoneticPr fontId="3" type="noConversion"/>
  </si>
  <si>
    <t>臨時用水</t>
    <phoneticPr fontId="3" type="noConversion"/>
  </si>
  <si>
    <t>溫泉水權</t>
    <phoneticPr fontId="3" type="noConversion"/>
  </si>
  <si>
    <t>總計</t>
    <phoneticPr fontId="3" type="noConversion"/>
  </si>
  <si>
    <t>其他用途</t>
    <phoneticPr fontId="3" type="noConversion"/>
  </si>
  <si>
    <t>家用及公共給水</t>
    <phoneticPr fontId="3" type="noConversion"/>
  </si>
  <si>
    <t>農業用水</t>
    <phoneticPr fontId="3" type="noConversion"/>
  </si>
  <si>
    <t>水力用水</t>
    <phoneticPr fontId="3" type="noConversion"/>
  </si>
  <si>
    <t>工業用水</t>
    <phoneticPr fontId="3" type="noConversion"/>
  </si>
  <si>
    <t>一般水權</t>
    <phoneticPr fontId="3" type="noConversion"/>
  </si>
  <si>
    <t>臨時用水</t>
    <phoneticPr fontId="3" type="noConversion"/>
  </si>
  <si>
    <t>溫泉水權</t>
    <phoneticPr fontId="3" type="noConversion"/>
  </si>
  <si>
    <t>單位：件</t>
    <phoneticPr fontId="3" type="noConversion"/>
  </si>
  <si>
    <t>單位：千立方公尺</t>
    <phoneticPr fontId="3" type="noConversion"/>
  </si>
  <si>
    <r>
      <t>103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</si>
  <si>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t>104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</si>
  <si>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t>105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</si>
  <si>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t>總計</t>
    <phoneticPr fontId="3" type="noConversion"/>
  </si>
  <si>
    <r>
      <rPr>
        <sz val="11"/>
        <color rgb="FF000000"/>
        <rFont val="標楷體"/>
        <family val="4"/>
        <charset val="136"/>
      </rPr>
      <t>臨時用水</t>
    </r>
    <phoneticPr fontId="3" type="noConversion"/>
  </si>
  <si>
    <r>
      <rPr>
        <sz val="11"/>
        <color rgb="FF000000"/>
        <rFont val="標楷體"/>
        <family val="4"/>
        <charset val="136"/>
      </rPr>
      <t>溫泉水權</t>
    </r>
    <phoneticPr fontId="3" type="noConversion"/>
  </si>
  <si>
    <t>家用及公共
給水</t>
    <phoneticPr fontId="3" type="noConversion"/>
  </si>
  <si>
    <t>STA.353</t>
    <phoneticPr fontId="5" type="noConversion"/>
  </si>
  <si>
    <r>
      <t>103</t>
    </r>
    <r>
      <rPr>
        <b/>
        <sz val="14"/>
        <color theme="1"/>
        <rFont val="標楷體"/>
        <family val="4"/>
        <charset val="136"/>
      </rPr>
      <t>年至</t>
    </r>
    <r>
      <rPr>
        <b/>
        <sz val="14"/>
        <color theme="1"/>
        <rFont val="Times New Roman"/>
        <family val="1"/>
      </rPr>
      <t>107</t>
    </r>
    <r>
      <rPr>
        <b/>
        <sz val="14"/>
        <color theme="1"/>
        <rFont val="標楷體"/>
        <family val="4"/>
        <charset val="136"/>
      </rPr>
      <t>年水權登記件數概況</t>
    </r>
    <phoneticPr fontId="3" type="noConversion"/>
  </si>
  <si>
    <r>
      <t>107</t>
    </r>
    <r>
      <rPr>
        <b/>
        <sz val="11"/>
        <color rgb="FF000000"/>
        <rFont val="標楷體"/>
        <family val="4"/>
        <charset val="136"/>
      </rPr>
      <t>年</t>
    </r>
    <phoneticPr fontId="3" type="noConversion"/>
  </si>
  <si>
    <r>
      <t>103</t>
    </r>
    <r>
      <rPr>
        <b/>
        <sz val="14"/>
        <color theme="1"/>
        <rFont val="標楷體"/>
        <family val="4"/>
        <charset val="136"/>
      </rPr>
      <t>年至</t>
    </r>
    <r>
      <rPr>
        <b/>
        <sz val="14"/>
        <color theme="1"/>
        <rFont val="Times New Roman"/>
        <family val="1"/>
      </rPr>
      <t>107</t>
    </r>
    <r>
      <rPr>
        <b/>
        <sz val="14"/>
        <color theme="1"/>
        <rFont val="標楷體"/>
        <family val="4"/>
        <charset val="136"/>
      </rPr>
      <t>年水權登記引用水量概況</t>
    </r>
    <phoneticPr fontId="3" type="noConversion"/>
  </si>
  <si>
    <r>
      <rPr>
        <b/>
        <sz val="11"/>
        <color rgb="FF000000"/>
        <rFont val="Times New Roman"/>
        <family val="1"/>
      </rPr>
      <t>107</t>
    </r>
    <r>
      <rPr>
        <b/>
        <sz val="11"/>
        <color rgb="FF000000"/>
        <rFont val="標楷體"/>
        <family val="4"/>
        <charset val="136"/>
      </rPr>
      <t>年</t>
    </r>
    <phoneticPr fontId="3" type="noConversion"/>
  </si>
  <si>
    <r>
      <rPr>
        <b/>
        <sz val="11"/>
        <color rgb="FF000000"/>
        <rFont val="Times New Roman"/>
        <family val="1"/>
      </rPr>
      <t>107</t>
    </r>
    <r>
      <rPr>
        <b/>
        <sz val="11"/>
        <color rgb="FF000000"/>
        <rFont val="標楷體"/>
        <family val="4"/>
        <charset val="136"/>
      </rPr>
      <t>年</t>
    </r>
    <phoneticPr fontId="3" type="noConversion"/>
  </si>
  <si>
    <r>
      <rPr>
        <sz val="11"/>
        <color rgb="FF000000"/>
        <rFont val="Times New Roman"/>
        <family val="1"/>
      </rPr>
      <t>106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</si>
  <si>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rPr>
        <sz val="11"/>
        <color rgb="FF000000"/>
        <rFont val="Times New Roman"/>
        <family val="1"/>
      </rPr>
      <t>106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</si>
  <si>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t>106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</si>
  <si>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rPr>
        <sz val="14"/>
        <color indexed="12"/>
        <rFont val="Times New Roman"/>
        <family val="1"/>
      </rPr>
      <t>108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11</t>
    </r>
    <r>
      <rPr>
        <sz val="14"/>
        <color indexed="12"/>
        <rFont val="標楷體"/>
        <family val="4"/>
        <charset val="136"/>
      </rPr>
      <t>月</t>
    </r>
    <r>
      <rPr>
        <sz val="14"/>
        <color indexed="12"/>
        <rFont val="Times New Roman"/>
        <family val="1"/>
      </rPr>
      <t>18</t>
    </r>
    <r>
      <rPr>
        <sz val="14"/>
        <color indexed="12"/>
        <rFont val="標楷體"/>
        <family val="4"/>
        <charset val="136"/>
      </rPr>
      <t>日　星期一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</si>
</sst>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#,##0_ "/>
    <numFmt numFmtId="177" formatCode="#,##0.00_ "/>
    <numFmt numFmtId="178" formatCode="#,###;\-#;&quot;-&quot;"/>
    <numFmt numFmtId="179" formatCode="0_);[Red]\(0\)"/>
    <numFmt numFmtId="180" formatCode="#,##0_);[Red]\(#,##0\)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indexed="12"/>
      <name val="Times New Roman"/>
      <family val="1"/>
    </font>
    <font>
      <b/>
      <sz val="20"/>
      <color indexed="62"/>
      <name val="標楷體"/>
      <family val="4"/>
      <charset val="136"/>
    </font>
    <font>
      <sz val="14"/>
      <color indexed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標楷體"/>
      <family val="4"/>
      <charset val="136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name val="Times New Roman"/>
      <family val="1"/>
    </font>
    <font>
      <sz val="11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9F3FB"/>
        <bgColor indexed="64"/>
      </patternFill>
    </fill>
    <fill>
      <patternFill patternType="solid">
        <fgColor rgb="FFB8FCB6"/>
        <bgColor indexed="64"/>
      </patternFill>
    </fill>
    <fill>
      <patternFill patternType="solid">
        <fgColor rgb="FFFCFBC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E593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/>
  </cellStyleXfs>
  <cellXfs count="81">
    <xf numFmtId="0" fontId="0" fillId="0" borderId="0" xfId="0">
      <alignment vertical="center"/>
    </xf>
    <xf numFmtId="1" fontId="4" fillId="0" borderId="0" xfId="0" applyNumberFormat="1" applyFont="1" applyAlignment="1">
      <alignment vertical="center"/>
    </xf>
    <xf numFmtId="43" fontId="6" fillId="0" borderId="0" xfId="1" applyNumberFormat="1" applyFont="1" applyAlignment="1">
      <alignment horizontal="left"/>
    </xf>
    <xf numFmtId="1" fontId="6" fillId="0" borderId="0" xfId="0" applyNumberFormat="1" applyFont="1" applyAlignment="1">
      <alignment vertical="center"/>
    </xf>
    <xf numFmtId="43" fontId="6" fillId="0" borderId="0" xfId="1" applyNumberFormat="1" applyFont="1" applyAlignment="1">
      <alignment horizontal="right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177" fontId="0" fillId="3" borderId="0" xfId="0" applyNumberFormat="1" applyFill="1" applyAlignment="1">
      <alignment vertical="center" wrapText="1"/>
    </xf>
    <xf numFmtId="177" fontId="0" fillId="3" borderId="0" xfId="0" applyNumberFormat="1" applyFill="1">
      <alignment vertical="center"/>
    </xf>
    <xf numFmtId="1" fontId="2" fillId="0" borderId="0" xfId="0" applyNumberFormat="1" applyFont="1" applyAlignment="1"/>
    <xf numFmtId="0" fontId="17" fillId="0" borderId="0" xfId="0" applyFont="1">
      <alignment vertical="center"/>
    </xf>
    <xf numFmtId="178" fontId="19" fillId="0" borderId="0" xfId="0" applyNumberFormat="1" applyFont="1" applyFill="1" applyBorder="1" applyAlignment="1"/>
    <xf numFmtId="178" fontId="19" fillId="0" borderId="4" xfId="0" applyNumberFormat="1" applyFont="1" applyFill="1" applyBorder="1" applyAlignment="1"/>
    <xf numFmtId="0" fontId="17" fillId="0" borderId="16" xfId="0" applyFont="1" applyBorder="1">
      <alignment vertical="center"/>
    </xf>
    <xf numFmtId="0" fontId="11" fillId="0" borderId="2" xfId="2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9" fillId="0" borderId="2" xfId="2" applyFont="1" applyFill="1" applyBorder="1" applyAlignment="1">
      <alignment horizontal="center" vertical="center"/>
    </xf>
    <xf numFmtId="176" fontId="15" fillId="0" borderId="4" xfId="0" applyNumberFormat="1" applyFont="1" applyBorder="1">
      <alignment vertical="center"/>
    </xf>
    <xf numFmtId="0" fontId="10" fillId="0" borderId="0" xfId="2" applyFont="1" applyFill="1" applyBorder="1" applyAlignment="1">
      <alignment horizontal="left" vertical="top"/>
    </xf>
    <xf numFmtId="0" fontId="14" fillId="0" borderId="3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3" fillId="0" borderId="3" xfId="2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0" fontId="14" fillId="0" borderId="28" xfId="2" applyFont="1" applyFill="1" applyBorder="1" applyAlignment="1">
      <alignment horizontal="center" vertical="center"/>
    </xf>
    <xf numFmtId="176" fontId="15" fillId="0" borderId="27" xfId="0" applyNumberFormat="1" applyFont="1" applyBorder="1">
      <alignment vertical="center"/>
    </xf>
    <xf numFmtId="176" fontId="12" fillId="0" borderId="0" xfId="0" applyNumberFormat="1" applyFont="1" applyFill="1" applyBorder="1">
      <alignment vertical="center"/>
    </xf>
    <xf numFmtId="176" fontId="12" fillId="6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11" fillId="6" borderId="2" xfId="2" applyFont="1" applyFill="1" applyBorder="1" applyAlignment="1">
      <alignment horizontal="center" vertical="center"/>
    </xf>
    <xf numFmtId="179" fontId="12" fillId="0" borderId="0" xfId="0" applyNumberFormat="1" applyFont="1" applyFill="1" applyBorder="1">
      <alignment vertical="center"/>
    </xf>
    <xf numFmtId="179" fontId="15" fillId="0" borderId="27" xfId="0" applyNumberFormat="1" applyFont="1" applyFill="1" applyBorder="1">
      <alignment vertical="center"/>
    </xf>
    <xf numFmtId="178" fontId="19" fillId="0" borderId="27" xfId="0" applyNumberFormat="1" applyFont="1" applyFill="1" applyBorder="1" applyAlignment="1"/>
    <xf numFmtId="180" fontId="12" fillId="0" borderId="0" xfId="0" applyNumberFormat="1" applyFont="1" applyFill="1" applyBorder="1">
      <alignment vertical="center"/>
    </xf>
    <xf numFmtId="180" fontId="15" fillId="0" borderId="26" xfId="0" applyNumberFormat="1" applyFont="1" applyFill="1" applyBorder="1">
      <alignment vertical="center"/>
    </xf>
    <xf numFmtId="180" fontId="15" fillId="0" borderId="4" xfId="0" applyNumberFormat="1" applyFont="1" applyFill="1" applyBorder="1">
      <alignment vertical="center"/>
    </xf>
    <xf numFmtId="179" fontId="12" fillId="6" borderId="0" xfId="0" applyNumberFormat="1" applyFont="1" applyFill="1" applyBorder="1">
      <alignment vertical="center"/>
    </xf>
    <xf numFmtId="180" fontId="12" fillId="6" borderId="0" xfId="0" applyNumberFormat="1" applyFont="1" applyFill="1" applyBorder="1">
      <alignment vertical="center"/>
    </xf>
    <xf numFmtId="178" fontId="19" fillId="6" borderId="0" xfId="0" applyNumberFormat="1" applyFont="1" applyFill="1" applyBorder="1" applyAlignment="1"/>
    <xf numFmtId="178" fontId="22" fillId="6" borderId="0" xfId="0" applyNumberFormat="1" applyFont="1" applyFill="1" applyBorder="1" applyAlignment="1"/>
    <xf numFmtId="0" fontId="9" fillId="6" borderId="2" xfId="2" applyFont="1" applyFill="1" applyBorder="1" applyAlignment="1">
      <alignment horizontal="center" vertical="center"/>
    </xf>
    <xf numFmtId="0" fontId="0" fillId="4" borderId="0" xfId="0" applyFill="1">
      <alignment vertical="center"/>
    </xf>
    <xf numFmtId="2" fontId="0" fillId="4" borderId="0" xfId="0" applyNumberFormat="1" applyFill="1">
      <alignment vertical="center"/>
    </xf>
    <xf numFmtId="177" fontId="0" fillId="4" borderId="0" xfId="0" applyNumberFormat="1" applyFill="1">
      <alignment vertical="center"/>
    </xf>
    <xf numFmtId="177" fontId="0" fillId="7" borderId="0" xfId="0" applyNumberFormat="1" applyFill="1">
      <alignment vertical="center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center" vertical="center" wrapText="1"/>
    </xf>
    <xf numFmtId="176" fontId="11" fillId="5" borderId="0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colors>
    <mruColors>
      <color rgb="FFFFE593"/>
      <color rgb="FFFFDC6D"/>
      <color rgb="FFFFCD2F"/>
      <color rgb="FFCCFF99"/>
      <color rgb="FF8B8BFF"/>
      <color rgb="FFAFAFFF"/>
      <color rgb="FFEB7D9A"/>
      <color rgb="FFEE92AA"/>
      <color rgb="FFE4AFFF"/>
      <color rgb="FF8FC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en-US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</a:t>
            </a:r>
            <a:r>
              <a:rPr lang="zh-TW" altLang="en-US" sz="1600">
                <a:latin typeface="標楷體" panose="03000509000000000000" pitchFamily="65" charset="-120"/>
                <a:ea typeface="標楷體" panose="03000509000000000000" pitchFamily="65" charset="-120"/>
              </a:rPr>
              <a:t>一般水權登記件數結構</a:t>
            </a:r>
          </a:p>
        </c:rich>
      </c:tx>
      <c:layout>
        <c:manualLayout>
          <c:xMode val="edge"/>
          <c:yMode val="edge"/>
          <c:x val="0.12995344450764948"/>
          <c:y val="3.1098190038383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42129477161362"/>
          <c:y val="0.31064547206165699"/>
          <c:w val="0.41681411734179613"/>
          <c:h val="0.6336538315658519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EB7D9A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0192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444293085037373"/>
                  <c:y val="-0.171165020557401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3444953546173344E-2"/>
                  <c:y val="5.311356448380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263396677599387E-2"/>
                  <c:y val="0.14105145529607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971853362323469"/>
                  <c:y val="9.304134289389910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家用及公共</a:t>
                    </a:r>
                    <a:endParaRPr lang="en-US" altLang="zh-TW"/>
                  </a:p>
                  <a:p>
                    <a:r>
                      <a:rPr lang="zh-TW" altLang="en-US"/>
                      <a:t>給水
</a:t>
                    </a:r>
                    <a:r>
                      <a:rPr lang="en-US" altLang="zh-TW"/>
                      <a:t>8.71%</a:t>
                    </a:r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1529987183739319"/>
                  <c:y val="8.2275704367440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整理圖表_件數!$C$23:$C$27</c:f>
              <c:strCache>
                <c:ptCount val="5"/>
                <c:pt idx="0">
                  <c:v>農業用水</c:v>
                </c:pt>
                <c:pt idx="1">
                  <c:v>其他用途</c:v>
                </c:pt>
                <c:pt idx="2">
                  <c:v>工業用水</c:v>
                </c:pt>
                <c:pt idx="3">
                  <c:v>家用及公共給水</c:v>
                </c:pt>
                <c:pt idx="4">
                  <c:v>水力用水</c:v>
                </c:pt>
              </c:strCache>
            </c:strRef>
          </c:cat>
          <c:val>
            <c:numRef>
              <c:f>整理圖表_件數!$D$23:$D$27</c:f>
              <c:numCache>
                <c:formatCode>General</c:formatCode>
                <c:ptCount val="5"/>
                <c:pt idx="0">
                  <c:v>4231</c:v>
                </c:pt>
                <c:pt idx="1">
                  <c:v>709</c:v>
                </c:pt>
                <c:pt idx="2">
                  <c:v>679</c:v>
                </c:pt>
                <c:pt idx="3">
                  <c:v>538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臨時用水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登記件數結構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8.3881729911462449E-2"/>
          <c:y val="4.50450450450450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709187383011309"/>
          <c:y val="0.26681882670071644"/>
          <c:w val="0.42924549706335824"/>
          <c:h val="0.59050258920337662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B7D9A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0192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8874639687720757"/>
                  <c:y val="-0.10056891537206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743904118466675E-2"/>
                  <c:y val="-1.417760279965004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家用及公共</a:t>
                    </a:r>
                    <a:endParaRPr lang="en-US" altLang="zh-TW"/>
                  </a:p>
                  <a:p>
                    <a:r>
                      <a:rPr lang="zh-TW" altLang="en-US"/>
                      <a:t>給水
</a:t>
                    </a:r>
                    <a:r>
                      <a:rPr lang="en-US" altLang="zh-TW"/>
                      <a:t>20.99%</a:t>
                    </a:r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8323045267489714E-2"/>
                  <c:y val="0.14513232720909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550484430186966"/>
                  <c:y val="7.4791484397783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9362929749522051"/>
                  <c:y val="8.72116506270049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整理圖表_件數!$C$36:$C$39</c:f>
              <c:strCache>
                <c:ptCount val="4"/>
                <c:pt idx="0">
                  <c:v>農業用水</c:v>
                </c:pt>
                <c:pt idx="1">
                  <c:v>家用及公共給水</c:v>
                </c:pt>
                <c:pt idx="2">
                  <c:v>其他用途</c:v>
                </c:pt>
                <c:pt idx="3">
                  <c:v>工業用水</c:v>
                </c:pt>
              </c:strCache>
            </c:strRef>
          </c:cat>
          <c:val>
            <c:numRef>
              <c:f>整理圖表_件數!$D$36:$D$39</c:f>
              <c:numCache>
                <c:formatCode>General</c:formatCode>
                <c:ptCount val="4"/>
                <c:pt idx="0">
                  <c:v>417</c:v>
                </c:pt>
                <c:pt idx="1">
                  <c:v>140</c:v>
                </c:pt>
                <c:pt idx="2">
                  <c:v>63</c:v>
                </c:pt>
                <c:pt idx="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年一般水權登記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引用水量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結構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2.5824824447175953E-3"/>
          <c:y val="2.7932960893854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76209600538727"/>
          <c:y val="0.345181747532955"/>
          <c:w val="0.34499628813786221"/>
          <c:h val="0.62349887828267281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8FCF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D8463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841533911815893"/>
                  <c:y val="-0.15302093872344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552856511174125"/>
                  <c:y val="0.26711718646900978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家用及公共</a:t>
                    </a:r>
                    <a:endParaRPr lang="en-US" altLang="zh-TW"/>
                  </a:p>
                  <a:p>
                    <a:r>
                      <a:rPr lang="zh-TW" altLang="en-US"/>
                      <a:t>給水
</a:t>
                    </a:r>
                    <a:r>
                      <a:rPr lang="en-US" altLang="zh-TW"/>
                      <a:t>6.12%</a:t>
                    </a:r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404820793455446"/>
                  <c:y val="6.3353895602621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8653929639675162"/>
                  <c:y val="7.3411512063665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="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整理圖表_水權量!$C$21:$C$25</c:f>
              <c:strCache>
                <c:ptCount val="5"/>
                <c:pt idx="0">
                  <c:v>水力用水</c:v>
                </c:pt>
                <c:pt idx="1">
                  <c:v>農業用水</c:v>
                </c:pt>
                <c:pt idx="2">
                  <c:v>家用及公共給水</c:v>
                </c:pt>
                <c:pt idx="3">
                  <c:v>工業用水</c:v>
                </c:pt>
                <c:pt idx="4">
                  <c:v>其他用途</c:v>
                </c:pt>
              </c:strCache>
            </c:strRef>
          </c:cat>
          <c:val>
            <c:numRef>
              <c:f>整理圖表_水權量!$D$21:$D$25</c:f>
              <c:numCache>
                <c:formatCode>#,##0.00_ </c:formatCode>
                <c:ptCount val="5"/>
                <c:pt idx="0">
                  <c:v>58329903.988799989</c:v>
                </c:pt>
                <c:pt idx="1">
                  <c:v>20898820.947199848</c:v>
                </c:pt>
                <c:pt idx="2">
                  <c:v>5344957.6324072015</c:v>
                </c:pt>
                <c:pt idx="3">
                  <c:v>2496823.877515946</c:v>
                </c:pt>
                <c:pt idx="4">
                  <c:v>207064.28524317441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臨時用水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登記引用水量結構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5.1848357664969298E-4"/>
          <c:y val="1.70721297481860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82228834298937"/>
          <c:y val="0.2969949018856638"/>
          <c:w val="0.34801133729251588"/>
          <c:h val="0.58016742785512887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8FCF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B7D9A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830001088573602"/>
                  <c:y val="-0.11663053962044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701775181328141"/>
                  <c:y val="9.74590084049993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0962863513028616E-2"/>
                  <c:y val="0.21975292461041601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家用及公共</a:t>
                    </a:r>
                    <a:endParaRPr lang="en-US" altLang="zh-TW"/>
                  </a:p>
                  <a:p>
                    <a:r>
                      <a:rPr lang="zh-TW" altLang="en-US"/>
                      <a:t>給水
</a:t>
                    </a:r>
                    <a:r>
                      <a:rPr lang="en-US" altLang="zh-TW"/>
                      <a:t>8.31%</a:t>
                    </a:r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780813688611501"/>
                  <c:y val="6.5089174992690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0452211618708951"/>
                  <c:y val="7.356743659283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整理圖表_水權量!$C$33:$C$37</c:f>
              <c:strCache>
                <c:ptCount val="5"/>
                <c:pt idx="0">
                  <c:v>農業用水</c:v>
                </c:pt>
                <c:pt idx="1">
                  <c:v>水力用水</c:v>
                </c:pt>
                <c:pt idx="2">
                  <c:v>家用及公共給水</c:v>
                </c:pt>
                <c:pt idx="3">
                  <c:v>工業用水</c:v>
                </c:pt>
                <c:pt idx="4">
                  <c:v>其他用途</c:v>
                </c:pt>
              </c:strCache>
            </c:strRef>
          </c:cat>
          <c:val>
            <c:numRef>
              <c:f>整理圖表_水權量!$D$33:$D$37</c:f>
              <c:numCache>
                <c:formatCode>#,##0.00_ </c:formatCode>
                <c:ptCount val="5"/>
                <c:pt idx="0">
                  <c:v>1357078.9787064004</c:v>
                </c:pt>
                <c:pt idx="1">
                  <c:v>508820.57280000002</c:v>
                </c:pt>
                <c:pt idx="2">
                  <c:v>178884.79274880001</c:v>
                </c:pt>
                <c:pt idx="3">
                  <c:v>88683.280956000017</c:v>
                </c:pt>
                <c:pt idx="4">
                  <c:v>18043.425252000001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103-107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年水權登記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引用水量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概況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整理圖表_水權量!$D$3</c:f>
              <c:strCache>
                <c:ptCount val="1"/>
                <c:pt idx="0">
                  <c:v>一般水權</c:v>
                </c:pt>
              </c:strCache>
            </c:strRef>
          </c:tx>
          <c:spPr>
            <a:solidFill>
              <a:srgbClr val="B9BFF9"/>
            </a:solidFill>
            <a:ln>
              <a:solidFill>
                <a:srgbClr val="0070C0"/>
              </a:solidFill>
            </a:ln>
          </c:spPr>
          <c:invertIfNegative val="0"/>
          <c:dLbls>
            <c:numFmt formatCode="#,##0_);[Red]\(#,##0\)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整理圖表_水權量!$C$5:$C$9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整理圖表_水權量!$D$5:$D$9</c:f>
              <c:numCache>
                <c:formatCode>#,##0.00_ </c:formatCode>
                <c:ptCount val="5"/>
                <c:pt idx="0">
                  <c:v>86809111.868195638</c:v>
                </c:pt>
                <c:pt idx="1">
                  <c:v>85851001.123374611</c:v>
                </c:pt>
                <c:pt idx="2">
                  <c:v>86238648.166397005</c:v>
                </c:pt>
                <c:pt idx="3">
                  <c:v>85751377.150762573</c:v>
                </c:pt>
                <c:pt idx="4">
                  <c:v>87277570.731166154</c:v>
                </c:pt>
              </c:numCache>
            </c:numRef>
          </c:val>
        </c:ser>
        <c:ser>
          <c:idx val="2"/>
          <c:order val="1"/>
          <c:tx>
            <c:strRef>
              <c:f>整理圖表_水權量!$E$3</c:f>
              <c:strCache>
                <c:ptCount val="1"/>
                <c:pt idx="0">
                  <c:v>臨時用水</c:v>
                </c:pt>
              </c:strCache>
            </c:strRef>
          </c:tx>
          <c:spPr>
            <a:solidFill>
              <a:srgbClr val="FFA7D3"/>
            </a:solidFill>
            <a:ln>
              <a:solidFill>
                <a:srgbClr val="0070C0"/>
              </a:solidFill>
            </a:ln>
          </c:spPr>
          <c:invertIfNegative val="0"/>
          <c:dLbls>
            <c:numFmt formatCode="#,##0_);[Red]\(#,##0\)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整理圖表_水權量!$C$5:$C$9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整理圖表_水權量!$E$5:$E$9</c:f>
              <c:numCache>
                <c:formatCode>#,##0.00_ </c:formatCode>
                <c:ptCount val="5"/>
                <c:pt idx="0">
                  <c:v>1984463.1661788002</c:v>
                </c:pt>
                <c:pt idx="1">
                  <c:v>1939526.396955</c:v>
                </c:pt>
                <c:pt idx="2">
                  <c:v>2196347.8996520001</c:v>
                </c:pt>
                <c:pt idx="3">
                  <c:v>2181035.8396360003</c:v>
                </c:pt>
                <c:pt idx="4">
                  <c:v>2151511.0504632005</c:v>
                </c:pt>
              </c:numCache>
            </c:numRef>
          </c:val>
        </c:ser>
        <c:ser>
          <c:idx val="3"/>
          <c:order val="2"/>
          <c:tx>
            <c:strRef>
              <c:f>整理圖表_水權量!$F$3</c:f>
              <c:strCache>
                <c:ptCount val="1"/>
                <c:pt idx="0">
                  <c:v>溫泉水權</c:v>
                </c:pt>
              </c:strCache>
            </c:strRef>
          </c:tx>
          <c:spPr>
            <a:solidFill>
              <a:srgbClr val="CCFF99"/>
            </a:solidFill>
            <a:ln w="9525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-4.578754578754579E-3"/>
                  <c:y val="-4.3366656196861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93772893772895E-3"/>
                  <c:y val="-2.58581020270601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整理圖表_水權量!$C$5:$C$9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整理圖表_水權量!$F$5:$F$9</c:f>
              <c:numCache>
                <c:formatCode>#,##0.00_ </c:formatCode>
                <c:ptCount val="5"/>
                <c:pt idx="0">
                  <c:v>30016.427556240003</c:v>
                </c:pt>
                <c:pt idx="1">
                  <c:v>33007.83007068</c:v>
                </c:pt>
                <c:pt idx="2">
                  <c:v>28262.442130000003</c:v>
                </c:pt>
                <c:pt idx="3">
                  <c:v>27401.757165608007</c:v>
                </c:pt>
                <c:pt idx="4">
                  <c:v>26287.748799808003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100"/>
        <c:axId val="147985536"/>
        <c:axId val="147987072"/>
      </c:barChart>
      <c:catAx>
        <c:axId val="1479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47987072"/>
        <c:crosses val="autoZero"/>
        <c:auto val="1"/>
        <c:lblAlgn val="ctr"/>
        <c:lblOffset val="100"/>
        <c:noMultiLvlLbl val="0"/>
      </c:catAx>
      <c:valAx>
        <c:axId val="147987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0"/>
        <c:majorTickMark val="in"/>
        <c:minorTickMark val="none"/>
        <c:tickLblPos val="nextTo"/>
        <c:crossAx val="147985536"/>
        <c:crosses val="autoZero"/>
        <c:crossBetween val="between"/>
        <c:majorUnit val="2000000"/>
        <c:dispUnits>
          <c:builtInUnit val="hundredThousands"/>
        </c:dispUnits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en-US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103-107</a:t>
            </a:r>
            <a:r>
              <a:rPr lang="zh-TW" altLang="en-US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年水權登記件數概況</a:t>
            </a:r>
            <a:endParaRPr lang="en-US" altLang="en-US" sz="16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整理圖表_件數!$E$3</c:f>
              <c:strCache>
                <c:ptCount val="1"/>
                <c:pt idx="0">
                  <c:v>一般水權</c:v>
                </c:pt>
              </c:strCache>
            </c:strRef>
          </c:tx>
          <c:spPr>
            <a:solidFill>
              <a:srgbClr val="B9BFF9"/>
            </a:solidFill>
            <a:ln>
              <a:solidFill>
                <a:srgbClr val="0070C0"/>
              </a:solidFill>
            </a:ln>
          </c:spPr>
          <c:invertIfNegative val="0"/>
          <c:dLbls>
            <c:numFmt formatCode="#,##0_);[Red]\(#,##0\)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整理圖表_件數!$D$5:$D$9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整理圖表_件數!$E$5:$E$9</c:f>
              <c:numCache>
                <c:formatCode>General</c:formatCode>
                <c:ptCount val="5"/>
                <c:pt idx="0">
                  <c:v>3711</c:v>
                </c:pt>
                <c:pt idx="1">
                  <c:v>4185</c:v>
                </c:pt>
                <c:pt idx="2">
                  <c:v>6003</c:v>
                </c:pt>
                <c:pt idx="3">
                  <c:v>5080</c:v>
                </c:pt>
                <c:pt idx="4">
                  <c:v>6178</c:v>
                </c:pt>
              </c:numCache>
            </c:numRef>
          </c:val>
        </c:ser>
        <c:ser>
          <c:idx val="2"/>
          <c:order val="1"/>
          <c:tx>
            <c:strRef>
              <c:f>整理圖表_件數!$F$3</c:f>
              <c:strCache>
                <c:ptCount val="1"/>
                <c:pt idx="0">
                  <c:v>臨時用水</c:v>
                </c:pt>
              </c:strCache>
            </c:strRef>
          </c:tx>
          <c:spPr>
            <a:solidFill>
              <a:srgbClr val="FFA7D3"/>
            </a:solidFill>
            <a:ln>
              <a:solidFill>
                <a:srgbClr val="0070C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整理圖表_件數!$D$5:$D$9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整理圖表_件數!$F$5:$F$9</c:f>
              <c:numCache>
                <c:formatCode>General</c:formatCode>
                <c:ptCount val="5"/>
                <c:pt idx="0">
                  <c:v>866</c:v>
                </c:pt>
                <c:pt idx="1">
                  <c:v>915</c:v>
                </c:pt>
                <c:pt idx="2">
                  <c:v>777</c:v>
                </c:pt>
                <c:pt idx="3">
                  <c:v>482</c:v>
                </c:pt>
                <c:pt idx="4">
                  <c:v>667</c:v>
                </c:pt>
              </c:numCache>
            </c:numRef>
          </c:val>
        </c:ser>
        <c:ser>
          <c:idx val="3"/>
          <c:order val="2"/>
          <c:tx>
            <c:strRef>
              <c:f>整理圖表_件數!$G$3</c:f>
              <c:strCache>
                <c:ptCount val="1"/>
                <c:pt idx="0">
                  <c:v>溫泉水權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2.7777777777777779E-3"/>
                  <c:y val="-5.6192806980208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整理圖表_件數!$D$5:$D$9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整理圖表_件數!$G$5:$G$9</c:f>
              <c:numCache>
                <c:formatCode>General</c:formatCode>
                <c:ptCount val="5"/>
                <c:pt idx="0">
                  <c:v>193</c:v>
                </c:pt>
                <c:pt idx="1">
                  <c:v>304</c:v>
                </c:pt>
                <c:pt idx="2">
                  <c:v>209</c:v>
                </c:pt>
                <c:pt idx="3">
                  <c:v>309</c:v>
                </c:pt>
                <c:pt idx="4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48020608"/>
        <c:axId val="148030592"/>
      </c:barChart>
      <c:catAx>
        <c:axId val="14802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48030592"/>
        <c:crosses val="autoZero"/>
        <c:auto val="1"/>
        <c:lblAlgn val="ctr"/>
        <c:lblOffset val="100"/>
        <c:noMultiLvlLbl val="0"/>
      </c:catAx>
      <c:valAx>
        <c:axId val="148030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crossAx val="1480206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en-US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</a:t>
            </a:r>
            <a:r>
              <a:rPr lang="zh-TW" altLang="en-US" sz="1600">
                <a:latin typeface="標楷體" panose="03000509000000000000" pitchFamily="65" charset="-120"/>
                <a:ea typeface="標楷體" panose="03000509000000000000" pitchFamily="65" charset="-120"/>
              </a:rPr>
              <a:t>一般水權登記件數結構</a:t>
            </a:r>
          </a:p>
        </c:rich>
      </c:tx>
      <c:layout>
        <c:manualLayout>
          <c:xMode val="edge"/>
          <c:yMode val="edge"/>
          <c:x val="0.23451627828892682"/>
          <c:y val="2.6281208935611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80401767251791"/>
          <c:y val="0.2987776823560655"/>
          <c:w val="0.37879134063000319"/>
          <c:h val="0.63812154886683847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EB7D9A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0192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7077996500437445"/>
                  <c:y val="-9.8910761154855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3444953546173344E-2"/>
                  <c:y val="5.311356448380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263396677599387E-2"/>
                  <c:y val="0.14105145529607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971853362323469"/>
                  <c:y val="9.3041342893899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1529987183739319"/>
                  <c:y val="8.2275704367440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整理圖表_件數!$C$23:$C$27</c:f>
              <c:strCache>
                <c:ptCount val="5"/>
                <c:pt idx="0">
                  <c:v>農業用水</c:v>
                </c:pt>
                <c:pt idx="1">
                  <c:v>其他用途</c:v>
                </c:pt>
                <c:pt idx="2">
                  <c:v>工業用水</c:v>
                </c:pt>
                <c:pt idx="3">
                  <c:v>家用及公共給水</c:v>
                </c:pt>
                <c:pt idx="4">
                  <c:v>水力用水</c:v>
                </c:pt>
              </c:strCache>
            </c:strRef>
          </c:cat>
          <c:val>
            <c:numRef>
              <c:f>整理圖表_件數!$D$23:$D$27</c:f>
              <c:numCache>
                <c:formatCode>General</c:formatCode>
                <c:ptCount val="5"/>
                <c:pt idx="0">
                  <c:v>4231</c:v>
                </c:pt>
                <c:pt idx="1">
                  <c:v>709</c:v>
                </c:pt>
                <c:pt idx="2">
                  <c:v>679</c:v>
                </c:pt>
                <c:pt idx="3">
                  <c:v>538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臨時用水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登記件數結構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877491008068437"/>
          <c:y val="0.27519539224263634"/>
          <c:w val="0.36245017983863126"/>
          <c:h val="0.65241032370953633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B7D9A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0192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582559703185251"/>
                  <c:y val="3.03477690288713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743904118466675E-2"/>
                  <c:y val="-1.4177602799650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8323045267489714E-2"/>
                  <c:y val="0.14513232720909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550484430186966"/>
                  <c:y val="7.4791484397783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9362929749522051"/>
                  <c:y val="8.72116506270049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整理圖表_件數!$C$36:$C$39</c:f>
              <c:strCache>
                <c:ptCount val="4"/>
                <c:pt idx="0">
                  <c:v>農業用水</c:v>
                </c:pt>
                <c:pt idx="1">
                  <c:v>家用及公共給水</c:v>
                </c:pt>
                <c:pt idx="2">
                  <c:v>其他用途</c:v>
                </c:pt>
                <c:pt idx="3">
                  <c:v>工業用水</c:v>
                </c:pt>
              </c:strCache>
            </c:strRef>
          </c:cat>
          <c:val>
            <c:numRef>
              <c:f>整理圖表_件數!$D$36:$D$39</c:f>
              <c:numCache>
                <c:formatCode>General</c:formatCode>
                <c:ptCount val="4"/>
                <c:pt idx="0">
                  <c:v>417</c:v>
                </c:pt>
                <c:pt idx="1">
                  <c:v>140</c:v>
                </c:pt>
                <c:pt idx="2">
                  <c:v>63</c:v>
                </c:pt>
                <c:pt idx="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en-US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103-107</a:t>
            </a:r>
            <a:r>
              <a:rPr lang="zh-TW" altLang="en-US" sz="16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年水權登記件數概況</a:t>
            </a:r>
            <a:endParaRPr lang="en-US" altLang="en-US" sz="1600"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整理圖表_件數!$E$3</c:f>
              <c:strCache>
                <c:ptCount val="1"/>
                <c:pt idx="0">
                  <c:v>一般水權</c:v>
                </c:pt>
              </c:strCache>
            </c:strRef>
          </c:tx>
          <c:spPr>
            <a:solidFill>
              <a:srgbClr val="B9BFF9"/>
            </a:solidFill>
            <a:ln>
              <a:solidFill>
                <a:srgbClr val="0070C0"/>
              </a:solidFill>
            </a:ln>
          </c:spPr>
          <c:invertIfNegative val="0"/>
          <c:dLbls>
            <c:numFmt formatCode="#,##0_);[Red]\(#,##0\)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整理圖表_件數!$D$5:$D$9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整理圖表_件數!$E$5:$E$9</c:f>
              <c:numCache>
                <c:formatCode>General</c:formatCode>
                <c:ptCount val="5"/>
                <c:pt idx="0">
                  <c:v>3711</c:v>
                </c:pt>
                <c:pt idx="1">
                  <c:v>4185</c:v>
                </c:pt>
                <c:pt idx="2">
                  <c:v>6003</c:v>
                </c:pt>
                <c:pt idx="3">
                  <c:v>5080</c:v>
                </c:pt>
                <c:pt idx="4">
                  <c:v>6178</c:v>
                </c:pt>
              </c:numCache>
            </c:numRef>
          </c:val>
        </c:ser>
        <c:ser>
          <c:idx val="2"/>
          <c:order val="1"/>
          <c:tx>
            <c:strRef>
              <c:f>整理圖表_件數!$F$3</c:f>
              <c:strCache>
                <c:ptCount val="1"/>
                <c:pt idx="0">
                  <c:v>臨時用水</c:v>
                </c:pt>
              </c:strCache>
            </c:strRef>
          </c:tx>
          <c:spPr>
            <a:solidFill>
              <a:srgbClr val="FFA7D3"/>
            </a:solidFill>
            <a:ln>
              <a:solidFill>
                <a:srgbClr val="0070C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整理圖表_件數!$D$5:$D$9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整理圖表_件數!$F$5:$F$9</c:f>
              <c:numCache>
                <c:formatCode>General</c:formatCode>
                <c:ptCount val="5"/>
                <c:pt idx="0">
                  <c:v>866</c:v>
                </c:pt>
                <c:pt idx="1">
                  <c:v>915</c:v>
                </c:pt>
                <c:pt idx="2">
                  <c:v>777</c:v>
                </c:pt>
                <c:pt idx="3">
                  <c:v>482</c:v>
                </c:pt>
                <c:pt idx="4">
                  <c:v>667</c:v>
                </c:pt>
              </c:numCache>
            </c:numRef>
          </c:val>
        </c:ser>
        <c:ser>
          <c:idx val="3"/>
          <c:order val="2"/>
          <c:tx>
            <c:strRef>
              <c:f>整理圖表_件數!$G$3</c:f>
              <c:strCache>
                <c:ptCount val="1"/>
                <c:pt idx="0">
                  <c:v>溫泉水權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2.7777777777777779E-3"/>
                  <c:y val="-5.6192806980208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整理圖表_件數!$D$5:$D$9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整理圖表_件數!$G$5:$G$9</c:f>
              <c:numCache>
                <c:formatCode>General</c:formatCode>
                <c:ptCount val="5"/>
                <c:pt idx="0">
                  <c:v>193</c:v>
                </c:pt>
                <c:pt idx="1">
                  <c:v>304</c:v>
                </c:pt>
                <c:pt idx="2">
                  <c:v>209</c:v>
                </c:pt>
                <c:pt idx="3">
                  <c:v>309</c:v>
                </c:pt>
                <c:pt idx="4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48765696"/>
        <c:axId val="148771584"/>
      </c:barChart>
      <c:catAx>
        <c:axId val="14876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48771584"/>
        <c:crosses val="autoZero"/>
        <c:auto val="1"/>
        <c:lblAlgn val="ctr"/>
        <c:lblOffset val="100"/>
        <c:noMultiLvlLbl val="0"/>
      </c:catAx>
      <c:valAx>
        <c:axId val="1487715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crossAx val="148765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年一般水權登記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引用水量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結構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250542657888553"/>
          <c:y val="0.33587076056833676"/>
          <c:w val="0.34242029638103583"/>
          <c:h val="0.61884338480036361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8FCF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D8463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41752197515523"/>
                  <c:y val="-0.15302099083001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552856511174125"/>
                  <c:y val="0.26711718646900978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家用及公共</a:t>
                    </a:r>
                    <a:endParaRPr lang="en-US" altLang="zh-TW"/>
                  </a:p>
                  <a:p>
                    <a:r>
                      <a:rPr lang="zh-TW" altLang="en-US"/>
                      <a:t>給水
</a:t>
                    </a:r>
                    <a:r>
                      <a:rPr lang="en-US" altLang="zh-TW"/>
                      <a:t>6.12%</a:t>
                    </a:r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404820793455446"/>
                  <c:y val="6.3353895602621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8653929639675162"/>
                  <c:y val="7.3411512063665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="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整理圖表_水權量!$C$21:$C$25</c:f>
              <c:strCache>
                <c:ptCount val="5"/>
                <c:pt idx="0">
                  <c:v>水力用水</c:v>
                </c:pt>
                <c:pt idx="1">
                  <c:v>農業用水</c:v>
                </c:pt>
                <c:pt idx="2">
                  <c:v>家用及公共給水</c:v>
                </c:pt>
                <c:pt idx="3">
                  <c:v>工業用水</c:v>
                </c:pt>
                <c:pt idx="4">
                  <c:v>其他用途</c:v>
                </c:pt>
              </c:strCache>
            </c:strRef>
          </c:cat>
          <c:val>
            <c:numRef>
              <c:f>整理圖表_水權量!$D$21:$D$25</c:f>
              <c:numCache>
                <c:formatCode>#,##0.00_ </c:formatCode>
                <c:ptCount val="5"/>
                <c:pt idx="0">
                  <c:v>58329903.988799989</c:v>
                </c:pt>
                <c:pt idx="1">
                  <c:v>20898820.947199848</c:v>
                </c:pt>
                <c:pt idx="2">
                  <c:v>5344957.6324072015</c:v>
                </c:pt>
                <c:pt idx="3">
                  <c:v>2496823.877515946</c:v>
                </c:pt>
                <c:pt idx="4">
                  <c:v>207064.28524317441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臨時用水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登記引用水量結構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167277477412097"/>
          <c:y val="0.32687112894498943"/>
          <c:w val="0.3684926480964073"/>
          <c:h val="0.61431168735150099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A9F769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8FCF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D2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8B8BFF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B7D9A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622115783914107"/>
                  <c:y val="-0.116630203554901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469814257088831"/>
                  <c:y val="1.8046719832236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0962863513028616E-2"/>
                  <c:y val="0.21975292461041601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家用及公共</a:t>
                    </a:r>
                    <a:endParaRPr lang="en-US" altLang="zh-TW"/>
                  </a:p>
                  <a:p>
                    <a:r>
                      <a:rPr lang="zh-TW" altLang="en-US"/>
                      <a:t>給水
</a:t>
                    </a:r>
                    <a:r>
                      <a:rPr lang="en-US" altLang="zh-TW"/>
                      <a:t>8.31%</a:t>
                    </a:r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780813688611501"/>
                  <c:y val="6.5089174992690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0452211618708951"/>
                  <c:y val="7.356743659283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整理圖表_水權量!$C$33:$C$37</c:f>
              <c:strCache>
                <c:ptCount val="5"/>
                <c:pt idx="0">
                  <c:v>農業用水</c:v>
                </c:pt>
                <c:pt idx="1">
                  <c:v>水力用水</c:v>
                </c:pt>
                <c:pt idx="2">
                  <c:v>家用及公共給水</c:v>
                </c:pt>
                <c:pt idx="3">
                  <c:v>工業用水</c:v>
                </c:pt>
                <c:pt idx="4">
                  <c:v>其他用途</c:v>
                </c:pt>
              </c:strCache>
            </c:strRef>
          </c:cat>
          <c:val>
            <c:numRef>
              <c:f>整理圖表_水權量!$D$33:$D$37</c:f>
              <c:numCache>
                <c:formatCode>#,##0.00_ </c:formatCode>
                <c:ptCount val="5"/>
                <c:pt idx="0">
                  <c:v>1357078.9787064004</c:v>
                </c:pt>
                <c:pt idx="1">
                  <c:v>508820.57280000002</c:v>
                </c:pt>
                <c:pt idx="2">
                  <c:v>178884.79274880001</c:v>
                </c:pt>
                <c:pt idx="3">
                  <c:v>88683.280956000017</c:v>
                </c:pt>
                <c:pt idx="4">
                  <c:v>18043.425252000001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103-107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年水權登記</a:t>
            </a:r>
            <a:r>
              <a:rPr lang="zh-TW" altLang="en-US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引用水量</a:t>
            </a:r>
            <a:r>
              <a:rPr lang="zh-TW" altLang="zh-TW" sz="1600" b="1" i="0" baseline="0">
                <a:effectLst/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概況</a:t>
            </a:r>
            <a:endParaRPr lang="zh-TW" altLang="zh-TW" sz="160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整理圖表_水權量!$D$3</c:f>
              <c:strCache>
                <c:ptCount val="1"/>
                <c:pt idx="0">
                  <c:v>一般水權</c:v>
                </c:pt>
              </c:strCache>
            </c:strRef>
          </c:tx>
          <c:spPr>
            <a:solidFill>
              <a:srgbClr val="B9BFF9"/>
            </a:solidFill>
            <a:ln>
              <a:solidFill>
                <a:srgbClr val="0070C0"/>
              </a:solidFill>
            </a:ln>
          </c:spPr>
          <c:invertIfNegative val="0"/>
          <c:dLbls>
            <c:numFmt formatCode="#,##0_);[Red]\(#,##0\)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整理圖表_水權量!$C$5:$C$9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整理圖表_水權量!$D$5:$D$9</c:f>
              <c:numCache>
                <c:formatCode>#,##0.00_ </c:formatCode>
                <c:ptCount val="5"/>
                <c:pt idx="0">
                  <c:v>86809111.868195638</c:v>
                </c:pt>
                <c:pt idx="1">
                  <c:v>85851001.123374611</c:v>
                </c:pt>
                <c:pt idx="2">
                  <c:v>86238648.166397005</c:v>
                </c:pt>
                <c:pt idx="3">
                  <c:v>85751377.150762573</c:v>
                </c:pt>
                <c:pt idx="4">
                  <c:v>87277570.731166154</c:v>
                </c:pt>
              </c:numCache>
            </c:numRef>
          </c:val>
        </c:ser>
        <c:ser>
          <c:idx val="2"/>
          <c:order val="1"/>
          <c:tx>
            <c:strRef>
              <c:f>整理圖表_水權量!$E$3</c:f>
              <c:strCache>
                <c:ptCount val="1"/>
                <c:pt idx="0">
                  <c:v>臨時用水</c:v>
                </c:pt>
              </c:strCache>
            </c:strRef>
          </c:tx>
          <c:spPr>
            <a:solidFill>
              <a:srgbClr val="FFA7D3"/>
            </a:solidFill>
            <a:ln>
              <a:solidFill>
                <a:srgbClr val="0070C0"/>
              </a:solidFill>
            </a:ln>
          </c:spPr>
          <c:invertIfNegative val="0"/>
          <c:dLbls>
            <c:numFmt formatCode="#,##0_);[Red]\(#,##0\)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整理圖表_水權量!$C$5:$C$9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整理圖表_水權量!$E$5:$E$9</c:f>
              <c:numCache>
                <c:formatCode>#,##0.00_ </c:formatCode>
                <c:ptCount val="5"/>
                <c:pt idx="0">
                  <c:v>1984463.1661788002</c:v>
                </c:pt>
                <c:pt idx="1">
                  <c:v>1939526.396955</c:v>
                </c:pt>
                <c:pt idx="2">
                  <c:v>2196347.8996520001</c:v>
                </c:pt>
                <c:pt idx="3">
                  <c:v>2181035.8396360003</c:v>
                </c:pt>
                <c:pt idx="4">
                  <c:v>2151511.0504632005</c:v>
                </c:pt>
              </c:numCache>
            </c:numRef>
          </c:val>
        </c:ser>
        <c:ser>
          <c:idx val="3"/>
          <c:order val="2"/>
          <c:tx>
            <c:strRef>
              <c:f>整理圖表_水權量!$F$3</c:f>
              <c:strCache>
                <c:ptCount val="1"/>
                <c:pt idx="0">
                  <c:v>溫泉水權</c:v>
                </c:pt>
              </c:strCache>
            </c:strRef>
          </c:tx>
          <c:spPr>
            <a:solidFill>
              <a:srgbClr val="CCFF99"/>
            </a:solidFill>
            <a:ln w="9525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-4.578754578754579E-3"/>
                  <c:y val="-4.3366656196861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整理圖表_水權量!$C$5:$C$9</c:f>
              <c:numCache>
                <c:formatCode>General</c:formatCode>
                <c:ptCount val="5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</c:numCache>
            </c:numRef>
          </c:cat>
          <c:val>
            <c:numRef>
              <c:f>整理圖表_水權量!$F$5:$F$9</c:f>
              <c:numCache>
                <c:formatCode>#,##0.00_ </c:formatCode>
                <c:ptCount val="5"/>
                <c:pt idx="0">
                  <c:v>30016.427556240003</c:v>
                </c:pt>
                <c:pt idx="1">
                  <c:v>33007.83007068</c:v>
                </c:pt>
                <c:pt idx="2">
                  <c:v>28262.442130000003</c:v>
                </c:pt>
                <c:pt idx="3">
                  <c:v>27401.757165608007</c:v>
                </c:pt>
                <c:pt idx="4">
                  <c:v>26287.748799808003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100"/>
        <c:axId val="148887424"/>
        <c:axId val="148888960"/>
      </c:barChart>
      <c:catAx>
        <c:axId val="14888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48888960"/>
        <c:crosses val="autoZero"/>
        <c:auto val="1"/>
        <c:lblAlgn val="ctr"/>
        <c:lblOffset val="100"/>
        <c:noMultiLvlLbl val="0"/>
      </c:catAx>
      <c:valAx>
        <c:axId val="148888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0"/>
        <c:majorTickMark val="in"/>
        <c:minorTickMark val="none"/>
        <c:tickLblPos val="nextTo"/>
        <c:crossAx val="148887424"/>
        <c:crosses val="autoZero"/>
        <c:crossBetween val="between"/>
        <c:majorUnit val="2000000"/>
        <c:dispUnits>
          <c:builtInUnit val="hundredThousand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3</xdr:row>
      <xdr:rowOff>7620</xdr:rowOff>
    </xdr:from>
    <xdr:to>
      <xdr:col>6</xdr:col>
      <xdr:colOff>815340</xdr:colOff>
      <xdr:row>18</xdr:row>
      <xdr:rowOff>160020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0960" y="822960"/>
          <a:ext cx="5935980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　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　依據水利法第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15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條規定，</a:t>
          </a:r>
          <a:r>
            <a:rPr lang="zh-TW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+mn-cs"/>
            </a:rPr>
            <a:t>「水權」係依法對於地面水或地下水，取得使用或收益之權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+mn-cs"/>
            </a:rPr>
            <a:t>；</a:t>
          </a:r>
          <a:r>
            <a:rPr lang="zh-TW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+mn-cs"/>
            </a:rPr>
            <a:t>任何人欲取得用水權利，必須依水利法規定程序申請水權登記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。</a:t>
          </a:r>
          <a:endParaRPr lang="en-US" altLang="zh-TW" sz="1400" b="0" i="0" baseline="0"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      107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核准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水權登記件數總計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7,065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件，其中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一般水權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6,178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件最多，占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87.45%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臨時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667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件次之，占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9.44%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，溫泉水權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220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件最少，占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3.11%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；與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106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年相較，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核准水權登記件數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增加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1,194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(20.34%)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。觀察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103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年至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107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核准水權登記件數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概況，除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106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年略微下降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外，大致呈遞增趨勢。</a:t>
          </a:r>
          <a:endParaRPr lang="en-US" altLang="zh-TW" sz="1400" b="0" i="0" baseline="0"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     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另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107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一般水權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登記件數中，以農業用水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4,231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件為最多，占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68.48%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，其他用途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709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件次之，占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11.48%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，工業用水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679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件位居第三，占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10.99%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；臨時用水登記件數中，亦以農業用水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417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件為最多，占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62.52%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，家用及公共給水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140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件，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20.99%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，位居第二；溫泉水權則以其他用途為主計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219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件。</a:t>
          </a:r>
        </a:p>
      </xdr:txBody>
    </xdr:sp>
    <xdr:clientData/>
  </xdr:twoCellAnchor>
  <xdr:twoCellAnchor>
    <xdr:from>
      <xdr:col>0</xdr:col>
      <xdr:colOff>99060</xdr:colOff>
      <xdr:row>80</xdr:row>
      <xdr:rowOff>182880</xdr:rowOff>
    </xdr:from>
    <xdr:to>
      <xdr:col>6</xdr:col>
      <xdr:colOff>922020</xdr:colOff>
      <xdr:row>96</xdr:row>
      <xdr:rowOff>15240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99060" y="15880080"/>
          <a:ext cx="5859780" cy="2918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1400" b="0" i="0" baseline="0"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      107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核准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水權登記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引用水量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總計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894.55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，其中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一般水權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872.78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億立方公尺最多，占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97.57%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臨時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21.52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億立方公尺次之，占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2.41%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，溫泉水權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0.26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最少，占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0.03%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；與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106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年相較，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核准水權登記引用水量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增加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14.96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(1.70%)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。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觀察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103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年至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107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核准水權登記引用水量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每年平均約為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885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億立方公尺，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107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登記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引用水量為最多，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104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878.24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最少。</a:t>
          </a:r>
          <a:endParaRPr lang="en-US" altLang="zh-TW" sz="1400" b="0" i="0" baseline="0"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      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另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107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年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一般水權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登記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引用水量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中，以水力用水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583.30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為最多，占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66.83%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，農業用水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208.99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次之，占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23.95%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，家用及公共給水計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53.45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位居第三，占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6.12%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；臨時用水登記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引用水量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中，以農業用水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13.57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為最多，占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63.08%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，水力用水計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5.09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億立方公尺位居第二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，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占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23.65%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；溫泉水權以其他用途為主計</a:t>
          </a:r>
          <a:r>
            <a:rPr lang="en-US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0.26</a:t>
          </a:r>
          <a:r>
            <a:rPr lang="zh-TW" altLang="zh-TW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億立方公尺</a:t>
          </a:r>
          <a:r>
            <a:rPr lang="zh-TW" altLang="en-US" sz="1400" b="0" i="0" baseline="0"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。</a:t>
          </a:r>
        </a:p>
      </xdr:txBody>
    </xdr:sp>
    <xdr:clientData/>
  </xdr:twoCellAnchor>
  <xdr:twoCellAnchor>
    <xdr:from>
      <xdr:col>0</xdr:col>
      <xdr:colOff>0</xdr:colOff>
      <xdr:row>66</xdr:row>
      <xdr:rowOff>106680</xdr:rowOff>
    </xdr:from>
    <xdr:to>
      <xdr:col>8</xdr:col>
      <xdr:colOff>571500</xdr:colOff>
      <xdr:row>80</xdr:row>
      <xdr:rowOff>106680</xdr:rowOff>
    </xdr:to>
    <xdr:grpSp>
      <xdr:nvGrpSpPr>
        <xdr:cNvPr id="3" name="群組 2"/>
        <xdr:cNvGrpSpPr/>
      </xdr:nvGrpSpPr>
      <xdr:grpSpPr>
        <a:xfrm>
          <a:off x="0" y="13952220"/>
          <a:ext cx="7132320" cy="2880360"/>
          <a:chOff x="0" y="13952220"/>
          <a:chExt cx="7132320" cy="2880360"/>
        </a:xfrm>
      </xdr:grpSpPr>
      <xdr:graphicFrame macro="">
        <xdr:nvGraphicFramePr>
          <xdr:cNvPr id="33" name="圖表 32"/>
          <xdr:cNvGraphicFramePr>
            <a:graphicFrameLocks/>
          </xdr:cNvGraphicFramePr>
        </xdr:nvGraphicFramePr>
        <xdr:xfrm>
          <a:off x="0" y="13952220"/>
          <a:ext cx="4008120" cy="2636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" name="圖表 33"/>
          <xdr:cNvGraphicFramePr>
            <a:graphicFrameLocks/>
          </xdr:cNvGraphicFramePr>
        </xdr:nvGraphicFramePr>
        <xdr:xfrm>
          <a:off x="3253740" y="14013180"/>
          <a:ext cx="3878580" cy="2819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135</xdr:row>
      <xdr:rowOff>0</xdr:rowOff>
    </xdr:from>
    <xdr:to>
      <xdr:col>10</xdr:col>
      <xdr:colOff>320040</xdr:colOff>
      <xdr:row>149</xdr:row>
      <xdr:rowOff>102870</xdr:rowOff>
    </xdr:to>
    <xdr:grpSp>
      <xdr:nvGrpSpPr>
        <xdr:cNvPr id="4" name="群組 3"/>
        <xdr:cNvGrpSpPr/>
      </xdr:nvGrpSpPr>
      <xdr:grpSpPr>
        <a:xfrm>
          <a:off x="0" y="27660600"/>
          <a:ext cx="8100060" cy="2983230"/>
          <a:chOff x="0" y="27660600"/>
          <a:chExt cx="8100060" cy="2983230"/>
        </a:xfrm>
      </xdr:grpSpPr>
      <xdr:grpSp>
        <xdr:nvGrpSpPr>
          <xdr:cNvPr id="8" name="群組 7"/>
          <xdr:cNvGrpSpPr/>
        </xdr:nvGrpSpPr>
        <xdr:grpSpPr>
          <a:xfrm>
            <a:off x="0" y="27660600"/>
            <a:ext cx="4930140" cy="2727960"/>
            <a:chOff x="0" y="27660600"/>
            <a:chExt cx="4930140" cy="2727960"/>
          </a:xfrm>
        </xdr:grpSpPr>
        <xdr:graphicFrame macro="">
          <xdr:nvGraphicFramePr>
            <xdr:cNvPr id="17" name="圖表 16"/>
            <xdr:cNvGraphicFramePr>
              <a:graphicFrameLocks/>
            </xdr:cNvGraphicFramePr>
          </xdr:nvGraphicFramePr>
          <xdr:xfrm>
            <a:off x="0" y="27660600"/>
            <a:ext cx="4930140" cy="272796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cxnSp macro="">
          <xdr:nvCxnSpPr>
            <xdr:cNvPr id="7" name="直線接點 6"/>
            <xdr:cNvCxnSpPr/>
          </xdr:nvCxnSpPr>
          <xdr:spPr>
            <a:xfrm flipV="1">
              <a:off x="548640" y="28658820"/>
              <a:ext cx="655320" cy="21336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aphicFrame macro="">
        <xdr:nvGraphicFramePr>
          <xdr:cNvPr id="18" name="圖表 17"/>
          <xdr:cNvGraphicFramePr>
            <a:graphicFrameLocks/>
          </xdr:cNvGraphicFramePr>
        </xdr:nvGraphicFramePr>
        <xdr:xfrm>
          <a:off x="3139440" y="27668220"/>
          <a:ext cx="4960620" cy="29756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335280</xdr:colOff>
      <xdr:row>121</xdr:row>
      <xdr:rowOff>91440</xdr:rowOff>
    </xdr:from>
    <xdr:to>
      <xdr:col>6</xdr:col>
      <xdr:colOff>777240</xdr:colOff>
      <xdr:row>134</xdr:row>
      <xdr:rowOff>72390</xdr:rowOff>
    </xdr:to>
    <xdr:grpSp>
      <xdr:nvGrpSpPr>
        <xdr:cNvPr id="6" name="群組 5"/>
        <xdr:cNvGrpSpPr/>
      </xdr:nvGrpSpPr>
      <xdr:grpSpPr>
        <a:xfrm>
          <a:off x="335280" y="24871680"/>
          <a:ext cx="5623560" cy="2655570"/>
          <a:chOff x="335280" y="24871680"/>
          <a:chExt cx="5623560" cy="2655570"/>
        </a:xfrm>
      </xdr:grpSpPr>
      <xdr:grpSp>
        <xdr:nvGrpSpPr>
          <xdr:cNvPr id="35" name="群組 34"/>
          <xdr:cNvGrpSpPr/>
        </xdr:nvGrpSpPr>
        <xdr:grpSpPr>
          <a:xfrm>
            <a:off x="335280" y="24871680"/>
            <a:ext cx="5547360" cy="2655570"/>
            <a:chOff x="8046720" y="339090"/>
            <a:chExt cx="5547360" cy="2769870"/>
          </a:xfrm>
        </xdr:grpSpPr>
        <xdr:graphicFrame macro="">
          <xdr:nvGraphicFramePr>
            <xdr:cNvPr id="36" name="圖表 35"/>
            <xdr:cNvGraphicFramePr/>
          </xdr:nvGraphicFramePr>
          <xdr:xfrm>
            <a:off x="8046720" y="339090"/>
            <a:ext cx="5547360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37" name="文字方塊 36"/>
            <xdr:cNvSpPr txBox="1"/>
          </xdr:nvSpPr>
          <xdr:spPr>
            <a:xfrm>
              <a:off x="8046720" y="2651760"/>
              <a:ext cx="353563" cy="26159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altLang="zh-TW" sz="1100"/>
                <a:t>  0</a:t>
              </a:r>
              <a:endParaRPr lang="zh-TW" altLang="en-US" sz="1100"/>
            </a:p>
          </xdr:txBody>
        </xdr:sp>
        <xdr:pic>
          <xdr:nvPicPr>
            <xdr:cNvPr id="38" name="Picture 1028"/>
            <xdr:cNvPicPr>
              <a:picLocks noChangeArrowheads="1"/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389620" y="2575560"/>
              <a:ext cx="167967" cy="118482"/>
            </a:xfrm>
            <a:prstGeom prst="rect">
              <a:avLst/>
            </a:prstGeom>
            <a:noFill/>
            <a:ln w="1">
              <a:noFill/>
              <a:miter lim="800000"/>
              <a:headEnd/>
              <a:tailEnd/>
            </a:ln>
            <a:effectLst/>
          </xdr:spPr>
        </xdr:pic>
      </xdr:grpSp>
      <xdr:sp macro="" textlink="">
        <xdr:nvSpPr>
          <xdr:cNvPr id="5" name="文字方塊 4"/>
          <xdr:cNvSpPr txBox="1"/>
        </xdr:nvSpPr>
        <xdr:spPr>
          <a:xfrm>
            <a:off x="5593080" y="27226260"/>
            <a:ext cx="365760" cy="281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100"/>
              <a:t>年</a:t>
            </a:r>
          </a:p>
        </xdr:txBody>
      </xdr:sp>
    </xdr:grpSp>
    <xdr:clientData/>
  </xdr:twoCellAnchor>
  <xdr:twoCellAnchor>
    <xdr:from>
      <xdr:col>0</xdr:col>
      <xdr:colOff>434340</xdr:colOff>
      <xdr:row>48</xdr:row>
      <xdr:rowOff>0</xdr:rowOff>
    </xdr:from>
    <xdr:to>
      <xdr:col>6</xdr:col>
      <xdr:colOff>449580</xdr:colOff>
      <xdr:row>62</xdr:row>
      <xdr:rowOff>72390</xdr:rowOff>
    </xdr:to>
    <xdr:grpSp>
      <xdr:nvGrpSpPr>
        <xdr:cNvPr id="9" name="群組 8"/>
        <xdr:cNvGrpSpPr/>
      </xdr:nvGrpSpPr>
      <xdr:grpSpPr>
        <a:xfrm>
          <a:off x="434340" y="10142220"/>
          <a:ext cx="5196840" cy="2952750"/>
          <a:chOff x="434340" y="10142220"/>
          <a:chExt cx="5196840" cy="2952750"/>
        </a:xfrm>
      </xdr:grpSpPr>
      <xdr:grpSp>
        <xdr:nvGrpSpPr>
          <xdr:cNvPr id="20" name="群組 19"/>
          <xdr:cNvGrpSpPr/>
        </xdr:nvGrpSpPr>
        <xdr:grpSpPr>
          <a:xfrm>
            <a:off x="434340" y="10142220"/>
            <a:ext cx="5151120" cy="2952750"/>
            <a:chOff x="7620000" y="483870"/>
            <a:chExt cx="5151120" cy="2952750"/>
          </a:xfrm>
        </xdr:grpSpPr>
        <xdr:graphicFrame macro="">
          <xdr:nvGraphicFramePr>
            <xdr:cNvPr id="25" name="圖表 24"/>
            <xdr:cNvGraphicFramePr/>
          </xdr:nvGraphicFramePr>
          <xdr:xfrm>
            <a:off x="7620000" y="483870"/>
            <a:ext cx="5151120" cy="29527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cxnSp macro="">
          <xdr:nvCxnSpPr>
            <xdr:cNvPr id="29" name="直線接點 28"/>
            <xdr:cNvCxnSpPr/>
          </xdr:nvCxnSpPr>
          <xdr:spPr>
            <a:xfrm flipV="1">
              <a:off x="8138160" y="1303020"/>
              <a:ext cx="4511040" cy="152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直線接點 29"/>
            <xdr:cNvCxnSpPr/>
          </xdr:nvCxnSpPr>
          <xdr:spPr>
            <a:xfrm flipV="1">
              <a:off x="12626340" y="1310640"/>
              <a:ext cx="7620" cy="181356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1" name="文字方塊 30"/>
            <xdr:cNvSpPr txBox="1"/>
          </xdr:nvSpPr>
          <xdr:spPr>
            <a:xfrm>
              <a:off x="7688580" y="906780"/>
              <a:ext cx="320040" cy="27432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TW" altLang="en-US" sz="1100"/>
                <a:t>件</a:t>
              </a:r>
            </a:p>
          </xdr:txBody>
        </xdr:sp>
      </xdr:grpSp>
      <xdr:sp macro="" textlink="">
        <xdr:nvSpPr>
          <xdr:cNvPr id="24" name="文字方塊 23"/>
          <xdr:cNvSpPr txBox="1"/>
        </xdr:nvSpPr>
        <xdr:spPr>
          <a:xfrm>
            <a:off x="5265420" y="12793980"/>
            <a:ext cx="365760" cy="274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100"/>
              <a:t>年</a:t>
            </a:r>
          </a:p>
        </xdr:txBody>
      </xdr:sp>
    </xdr:grpSp>
    <xdr:clientData/>
  </xdr:twoCellAnchor>
  <xdr:twoCellAnchor>
    <xdr:from>
      <xdr:col>4</xdr:col>
      <xdr:colOff>60960</xdr:colOff>
      <xdr:row>79</xdr:row>
      <xdr:rowOff>83820</xdr:rowOff>
    </xdr:from>
    <xdr:to>
      <xdr:col>7</xdr:col>
      <xdr:colOff>76200</xdr:colOff>
      <xdr:row>80</xdr:row>
      <xdr:rowOff>114300</xdr:rowOff>
    </xdr:to>
    <xdr:sp macro="" textlink="">
      <xdr:nvSpPr>
        <xdr:cNvPr id="11" name="文字方塊 10"/>
        <xdr:cNvSpPr txBox="1"/>
      </xdr:nvSpPr>
      <xdr:spPr>
        <a:xfrm>
          <a:off x="3413760" y="16603980"/>
          <a:ext cx="275844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050">
              <a:latin typeface="標楷體" panose="03000509000000000000" pitchFamily="65" charset="-120"/>
              <a:ea typeface="標楷體" panose="03000509000000000000" pitchFamily="65" charset="-120"/>
            </a:rPr>
            <a:t>註：細項加總與總數不符係四捨五入之故。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0.16919</cdr:y>
    </cdr:from>
    <cdr:to>
      <cdr:x>0.97802</cdr:x>
      <cdr:y>0.88171</cdr:y>
    </cdr:to>
    <cdr:grpSp>
      <cdr:nvGrpSpPr>
        <cdr:cNvPr id="9" name="群組 8"/>
        <cdr:cNvGrpSpPr/>
      </cdr:nvGrpSpPr>
      <cdr:grpSpPr>
        <a:xfrm xmlns:a="http://schemas.openxmlformats.org/drawingml/2006/main">
          <a:off x="0" y="449296"/>
          <a:ext cx="5425429" cy="1892147"/>
          <a:chOff x="0" y="468630"/>
          <a:chExt cx="5425440" cy="1973580"/>
        </a:xfrm>
      </cdr:grpSpPr>
      <cdr:sp macro="" textlink="">
        <cdr:nvSpPr>
          <cdr:cNvPr id="2" name="文字方塊 1"/>
          <cdr:cNvSpPr txBox="1"/>
        </cdr:nvSpPr>
        <cdr:spPr>
          <a:xfrm xmlns:a="http://schemas.openxmlformats.org/drawingml/2006/main">
            <a:off x="0" y="468630"/>
            <a:ext cx="960120" cy="25146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zh-TW" altLang="en-US" sz="1000"/>
              <a:t>億立方公尺</a:t>
            </a:r>
          </a:p>
        </cdr:txBody>
      </cdr:sp>
      <cdr:cxnSp macro="">
        <cdr:nvCxnSpPr>
          <cdr:cNvPr id="4" name="直線接點 3"/>
          <cdr:cNvCxnSpPr/>
        </cdr:nvCxnSpPr>
        <cdr:spPr>
          <a:xfrm xmlns:a="http://schemas.openxmlformats.org/drawingml/2006/main" flipV="1">
            <a:off x="426721" y="811531"/>
            <a:ext cx="4998719" cy="59219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接點 5"/>
          <cdr:cNvCxnSpPr/>
        </cdr:nvCxnSpPr>
        <cdr:spPr>
          <a:xfrm xmlns:a="http://schemas.openxmlformats.org/drawingml/2006/main" flipV="1">
            <a:off x="5410200" y="811530"/>
            <a:ext cx="0" cy="163068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281940</xdr:colOff>
      <xdr:row>17</xdr:row>
      <xdr:rowOff>201930</xdr:rowOff>
    </xdr:from>
    <xdr:to>
      <xdr:col>18</xdr:col>
      <xdr:colOff>335280</xdr:colOff>
      <xdr:row>30</xdr:row>
      <xdr:rowOff>45720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175260</xdr:colOff>
      <xdr:row>31</xdr:row>
      <xdr:rowOff>72390</xdr:rowOff>
    </xdr:from>
    <xdr:to>
      <xdr:col>18</xdr:col>
      <xdr:colOff>236220</xdr:colOff>
      <xdr:row>42</xdr:row>
      <xdr:rowOff>140970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99060</xdr:colOff>
      <xdr:row>2</xdr:row>
      <xdr:rowOff>49530</xdr:rowOff>
    </xdr:from>
    <xdr:to>
      <xdr:col>19</xdr:col>
      <xdr:colOff>441960</xdr:colOff>
      <xdr:row>16</xdr:row>
      <xdr:rowOff>121920</xdr:rowOff>
    </xdr:to>
    <xdr:grpSp>
      <xdr:nvGrpSpPr>
        <xdr:cNvPr id="3" name="群組 2"/>
        <xdr:cNvGrpSpPr/>
      </xdr:nvGrpSpPr>
      <xdr:grpSpPr>
        <a:xfrm>
          <a:off x="7894320" y="461010"/>
          <a:ext cx="5219700" cy="2952750"/>
          <a:chOff x="7894320" y="461010"/>
          <a:chExt cx="5219700" cy="2952750"/>
        </a:xfrm>
      </xdr:grpSpPr>
      <xdr:grpSp>
        <xdr:nvGrpSpPr>
          <xdr:cNvPr id="11" name="群組 10"/>
          <xdr:cNvGrpSpPr/>
        </xdr:nvGrpSpPr>
        <xdr:grpSpPr>
          <a:xfrm>
            <a:off x="7894320" y="461010"/>
            <a:ext cx="5151120" cy="2952750"/>
            <a:chOff x="7620000" y="483870"/>
            <a:chExt cx="5151120" cy="2952750"/>
          </a:xfrm>
        </xdr:grpSpPr>
        <xdr:graphicFrame macro="">
          <xdr:nvGraphicFramePr>
            <xdr:cNvPr id="2" name="圖表 1"/>
            <xdr:cNvGraphicFramePr/>
          </xdr:nvGraphicFramePr>
          <xdr:xfrm>
            <a:off x="7620000" y="483870"/>
            <a:ext cx="5151120" cy="29527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cxnSp macro="">
          <xdr:nvCxnSpPr>
            <xdr:cNvPr id="6" name="直線接點 5"/>
            <xdr:cNvCxnSpPr/>
          </xdr:nvCxnSpPr>
          <xdr:spPr>
            <a:xfrm flipV="1">
              <a:off x="8138160" y="1303020"/>
              <a:ext cx="4511040" cy="152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直線接點 7"/>
            <xdr:cNvCxnSpPr/>
          </xdr:nvCxnSpPr>
          <xdr:spPr>
            <a:xfrm flipV="1">
              <a:off x="12626340" y="1310640"/>
              <a:ext cx="7620" cy="181356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文字方塊 9"/>
            <xdr:cNvSpPr txBox="1"/>
          </xdr:nvSpPr>
          <xdr:spPr>
            <a:xfrm>
              <a:off x="7688580" y="906780"/>
              <a:ext cx="320040" cy="27432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TW" altLang="en-US" sz="1100"/>
                <a:t>件</a:t>
              </a:r>
            </a:p>
          </xdr:txBody>
        </xdr:sp>
      </xdr:grpSp>
      <xdr:sp macro="" textlink="">
        <xdr:nvSpPr>
          <xdr:cNvPr id="9" name="文字方塊 8"/>
          <xdr:cNvSpPr txBox="1"/>
        </xdr:nvSpPr>
        <xdr:spPr>
          <a:xfrm>
            <a:off x="12748260" y="3124200"/>
            <a:ext cx="365760" cy="281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100"/>
              <a:t>年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16</xdr:row>
      <xdr:rowOff>53340</xdr:rowOff>
    </xdr:from>
    <xdr:to>
      <xdr:col>17</xdr:col>
      <xdr:colOff>289560</xdr:colOff>
      <xdr:row>28</xdr:row>
      <xdr:rowOff>106680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434340</xdr:colOff>
      <xdr:row>28</xdr:row>
      <xdr:rowOff>400050</xdr:rowOff>
    </xdr:from>
    <xdr:to>
      <xdr:col>17</xdr:col>
      <xdr:colOff>518160</xdr:colOff>
      <xdr:row>42</xdr:row>
      <xdr:rowOff>83820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632460</xdr:colOff>
      <xdr:row>1</xdr:row>
      <xdr:rowOff>133350</xdr:rowOff>
    </xdr:from>
    <xdr:to>
      <xdr:col>17</xdr:col>
      <xdr:colOff>426720</xdr:colOff>
      <xdr:row>14</xdr:row>
      <xdr:rowOff>114300</xdr:rowOff>
    </xdr:to>
    <xdr:grpSp>
      <xdr:nvGrpSpPr>
        <xdr:cNvPr id="7" name="群組 6"/>
        <xdr:cNvGrpSpPr/>
      </xdr:nvGrpSpPr>
      <xdr:grpSpPr>
        <a:xfrm>
          <a:off x="8084820" y="339090"/>
          <a:ext cx="5547360" cy="2655570"/>
          <a:chOff x="8046720" y="339090"/>
          <a:chExt cx="5547360" cy="2769870"/>
        </a:xfrm>
      </xdr:grpSpPr>
      <xdr:graphicFrame macro="">
        <xdr:nvGraphicFramePr>
          <xdr:cNvPr id="2" name="圖表 1"/>
          <xdr:cNvGraphicFramePr/>
        </xdr:nvGraphicFramePr>
        <xdr:xfrm>
          <a:off x="8046720" y="339090"/>
          <a:ext cx="5547360" cy="27698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文字方塊 4"/>
          <xdr:cNvSpPr txBox="1"/>
        </xdr:nvSpPr>
        <xdr:spPr>
          <a:xfrm>
            <a:off x="8046720" y="2651760"/>
            <a:ext cx="353563" cy="2615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TW" sz="1100"/>
              <a:t>  0</a:t>
            </a:r>
            <a:endParaRPr lang="zh-TW" altLang="en-US" sz="1100"/>
          </a:p>
        </xdr:txBody>
      </xdr:sp>
      <xdr:pic>
        <xdr:nvPicPr>
          <xdr:cNvPr id="6" name="Picture 1028"/>
          <xdr:cNvPicPr>
            <a:picLocks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8389620" y="2575560"/>
            <a:ext cx="167967" cy="11848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</xdr:pic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0.16919</cdr:y>
    </cdr:from>
    <cdr:to>
      <cdr:x>0.97802</cdr:x>
      <cdr:y>0.88171</cdr:y>
    </cdr:to>
    <cdr:grpSp>
      <cdr:nvGrpSpPr>
        <cdr:cNvPr id="9" name="群組 8"/>
        <cdr:cNvGrpSpPr/>
      </cdr:nvGrpSpPr>
      <cdr:grpSpPr>
        <a:xfrm xmlns:a="http://schemas.openxmlformats.org/drawingml/2006/main">
          <a:off x="0" y="449296"/>
          <a:ext cx="5425429" cy="1892147"/>
          <a:chOff x="0" y="468630"/>
          <a:chExt cx="5425440" cy="1973580"/>
        </a:xfrm>
      </cdr:grpSpPr>
      <cdr:sp macro="" textlink="">
        <cdr:nvSpPr>
          <cdr:cNvPr id="2" name="文字方塊 1"/>
          <cdr:cNvSpPr txBox="1"/>
        </cdr:nvSpPr>
        <cdr:spPr>
          <a:xfrm xmlns:a="http://schemas.openxmlformats.org/drawingml/2006/main">
            <a:off x="0" y="468630"/>
            <a:ext cx="960120" cy="25146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zh-TW" altLang="en-US" sz="1000"/>
              <a:t>億立方公尺</a:t>
            </a:r>
          </a:p>
        </cdr:txBody>
      </cdr:sp>
      <cdr:cxnSp macro="">
        <cdr:nvCxnSpPr>
          <cdr:cNvPr id="4" name="直線接點 3"/>
          <cdr:cNvCxnSpPr/>
        </cdr:nvCxnSpPr>
        <cdr:spPr>
          <a:xfrm xmlns:a="http://schemas.openxmlformats.org/drawingml/2006/main" flipV="1">
            <a:off x="426721" y="811531"/>
            <a:ext cx="4998719" cy="59219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接點 5"/>
          <cdr:cNvCxnSpPr/>
        </cdr:nvCxnSpPr>
        <cdr:spPr>
          <a:xfrm xmlns:a="http://schemas.openxmlformats.org/drawingml/2006/main" flipV="1">
            <a:off x="5410200" y="811530"/>
            <a:ext cx="0" cy="163068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0.93407</cdr:x>
      <cdr:y>0.89383</cdr:y>
    </cdr:from>
    <cdr:to>
      <cdr:x>1</cdr:x>
      <cdr:y>1</cdr:y>
    </cdr:to>
    <cdr:sp macro="" textlink="">
      <cdr:nvSpPr>
        <cdr:cNvPr id="7" name="文字方塊 4"/>
        <cdr:cNvSpPr txBox="1"/>
      </cdr:nvSpPr>
      <cdr:spPr>
        <a:xfrm xmlns:a="http://schemas.openxmlformats.org/drawingml/2006/main">
          <a:off x="5181600" y="2374900"/>
          <a:ext cx="36576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zoomScaleNormal="100" workbookViewId="0">
      <selection sqref="A1:G1"/>
    </sheetView>
  </sheetViews>
  <sheetFormatPr defaultRowHeight="16.2"/>
  <cols>
    <col min="2" max="7" width="13.33203125" customWidth="1"/>
    <col min="8" max="8" width="6.77734375" customWidth="1"/>
  </cols>
  <sheetData>
    <row r="1" spans="1:10" ht="28.2">
      <c r="A1" s="67" t="s">
        <v>0</v>
      </c>
      <c r="B1" s="67"/>
      <c r="C1" s="67"/>
      <c r="D1" s="67"/>
      <c r="E1" s="67"/>
      <c r="F1" s="67"/>
      <c r="G1" s="67"/>
      <c r="H1" s="15"/>
      <c r="I1" s="15"/>
      <c r="J1" s="15"/>
    </row>
    <row r="2" spans="1:10" ht="19.8">
      <c r="A2" s="1" t="s">
        <v>36</v>
      </c>
      <c r="D2" s="2"/>
      <c r="E2" s="3"/>
      <c r="F2" s="3"/>
      <c r="G2" s="4" t="s">
        <v>45</v>
      </c>
      <c r="H2" s="3"/>
      <c r="I2" s="2"/>
    </row>
    <row r="20" spans="1:7" ht="19.8">
      <c r="A20" s="68" t="s">
        <v>37</v>
      </c>
      <c r="B20" s="68"/>
      <c r="C20" s="68"/>
      <c r="D20" s="68"/>
      <c r="E20" s="68"/>
      <c r="F20" s="68"/>
      <c r="G20" s="68"/>
    </row>
    <row r="21" spans="1:7" ht="16.8" thickBot="1">
      <c r="A21" s="16"/>
      <c r="B21" s="16"/>
      <c r="C21" s="16"/>
      <c r="D21" s="16"/>
      <c r="E21" s="16"/>
      <c r="F21" s="16"/>
      <c r="G21" s="22" t="s">
        <v>27</v>
      </c>
    </row>
    <row r="22" spans="1:7">
      <c r="A22" s="69" t="s">
        <v>1</v>
      </c>
      <c r="B22" s="78" t="s">
        <v>18</v>
      </c>
      <c r="C22" s="72" t="s">
        <v>35</v>
      </c>
      <c r="D22" s="72" t="s">
        <v>21</v>
      </c>
      <c r="E22" s="72" t="s">
        <v>22</v>
      </c>
      <c r="F22" s="72" t="s">
        <v>23</v>
      </c>
      <c r="G22" s="75" t="s">
        <v>19</v>
      </c>
    </row>
    <row r="23" spans="1:7">
      <c r="A23" s="70"/>
      <c r="B23" s="79"/>
      <c r="C23" s="73"/>
      <c r="D23" s="73"/>
      <c r="E23" s="73"/>
      <c r="F23" s="73"/>
      <c r="G23" s="76"/>
    </row>
    <row r="24" spans="1:7" ht="16.8" thickBot="1">
      <c r="A24" s="71"/>
      <c r="B24" s="80"/>
      <c r="C24" s="74"/>
      <c r="D24" s="74"/>
      <c r="E24" s="74"/>
      <c r="F24" s="74"/>
      <c r="G24" s="77"/>
    </row>
    <row r="25" spans="1:7">
      <c r="A25" s="19"/>
      <c r="B25" s="65" t="s">
        <v>24</v>
      </c>
      <c r="C25" s="65"/>
      <c r="D25" s="65"/>
      <c r="E25" s="65"/>
      <c r="F25" s="65"/>
      <c r="G25" s="65"/>
    </row>
    <row r="26" spans="1:7">
      <c r="A26" s="20" t="s">
        <v>29</v>
      </c>
      <c r="B26" s="34">
        <v>3711</v>
      </c>
      <c r="C26" s="34">
        <v>428</v>
      </c>
      <c r="D26" s="34">
        <v>2051</v>
      </c>
      <c r="E26" s="34">
        <v>13</v>
      </c>
      <c r="F26" s="34">
        <v>616</v>
      </c>
      <c r="G26" s="34">
        <v>603</v>
      </c>
    </row>
    <row r="27" spans="1:7">
      <c r="A27" s="37" t="s">
        <v>30</v>
      </c>
      <c r="B27" s="35">
        <v>4185</v>
      </c>
      <c r="C27" s="35">
        <v>522</v>
      </c>
      <c r="D27" s="35">
        <v>2395</v>
      </c>
      <c r="E27" s="35">
        <v>9</v>
      </c>
      <c r="F27" s="35">
        <v>583</v>
      </c>
      <c r="G27" s="35">
        <v>676</v>
      </c>
    </row>
    <row r="28" spans="1:7">
      <c r="A28" s="20" t="s">
        <v>31</v>
      </c>
      <c r="B28" s="34">
        <v>6003</v>
      </c>
      <c r="C28" s="34">
        <v>388</v>
      </c>
      <c r="D28" s="34">
        <v>4321</v>
      </c>
      <c r="E28" s="34">
        <v>5</v>
      </c>
      <c r="F28" s="34">
        <v>630</v>
      </c>
      <c r="G28" s="34">
        <v>659</v>
      </c>
    </row>
    <row r="29" spans="1:7">
      <c r="A29" s="37" t="s">
        <v>44</v>
      </c>
      <c r="B29" s="35">
        <v>5080</v>
      </c>
      <c r="C29" s="35">
        <v>391</v>
      </c>
      <c r="D29" s="35">
        <v>3443</v>
      </c>
      <c r="E29" s="35">
        <v>12</v>
      </c>
      <c r="F29" s="35">
        <v>598</v>
      </c>
      <c r="G29" s="35">
        <v>636</v>
      </c>
    </row>
    <row r="30" spans="1:7">
      <c r="A30" s="32" t="s">
        <v>38</v>
      </c>
      <c r="B30" s="33">
        <v>6178</v>
      </c>
      <c r="C30" s="33">
        <v>538</v>
      </c>
      <c r="D30" s="33">
        <v>4231</v>
      </c>
      <c r="E30" s="33">
        <v>21</v>
      </c>
      <c r="F30" s="33">
        <v>679</v>
      </c>
      <c r="G30" s="33">
        <v>709</v>
      </c>
    </row>
    <row r="31" spans="1:7">
      <c r="A31" s="21"/>
      <c r="B31" s="65" t="s">
        <v>25</v>
      </c>
      <c r="C31" s="65"/>
      <c r="D31" s="65"/>
      <c r="E31" s="65"/>
      <c r="F31" s="65"/>
      <c r="G31" s="65"/>
    </row>
    <row r="32" spans="1:7">
      <c r="A32" s="20" t="s">
        <v>29</v>
      </c>
      <c r="B32" s="38">
        <v>866</v>
      </c>
      <c r="C32" s="38">
        <v>132</v>
      </c>
      <c r="D32" s="38">
        <v>584</v>
      </c>
      <c r="E32" s="17">
        <v>0</v>
      </c>
      <c r="F32" s="38">
        <v>65</v>
      </c>
      <c r="G32" s="38">
        <v>85</v>
      </c>
    </row>
    <row r="33" spans="1:7">
      <c r="A33" s="37" t="s">
        <v>30</v>
      </c>
      <c r="B33" s="44">
        <v>915</v>
      </c>
      <c r="C33" s="44">
        <v>138</v>
      </c>
      <c r="D33" s="44">
        <v>516</v>
      </c>
      <c r="E33" s="44">
        <v>1</v>
      </c>
      <c r="F33" s="44">
        <v>140</v>
      </c>
      <c r="G33" s="44">
        <v>120</v>
      </c>
    </row>
    <row r="34" spans="1:7">
      <c r="A34" s="20" t="s">
        <v>31</v>
      </c>
      <c r="B34" s="38">
        <v>777</v>
      </c>
      <c r="C34" s="38">
        <v>146</v>
      </c>
      <c r="D34" s="38">
        <v>480</v>
      </c>
      <c r="E34" s="17">
        <v>0</v>
      </c>
      <c r="F34" s="38">
        <v>69</v>
      </c>
      <c r="G34" s="38">
        <v>82</v>
      </c>
    </row>
    <row r="35" spans="1:7">
      <c r="A35" s="37" t="s">
        <v>44</v>
      </c>
      <c r="B35" s="44">
        <v>482</v>
      </c>
      <c r="C35" s="44">
        <v>101</v>
      </c>
      <c r="D35" s="44">
        <v>279</v>
      </c>
      <c r="E35" s="44">
        <v>1</v>
      </c>
      <c r="F35" s="44">
        <v>40</v>
      </c>
      <c r="G35" s="44">
        <v>61</v>
      </c>
    </row>
    <row r="36" spans="1:7">
      <c r="A36" s="32" t="s">
        <v>38</v>
      </c>
      <c r="B36" s="39">
        <v>667</v>
      </c>
      <c r="C36" s="39">
        <v>140</v>
      </c>
      <c r="D36" s="39">
        <v>417</v>
      </c>
      <c r="E36" s="40">
        <v>0</v>
      </c>
      <c r="F36" s="39">
        <v>47</v>
      </c>
      <c r="G36" s="39">
        <v>63</v>
      </c>
    </row>
    <row r="37" spans="1:7">
      <c r="A37" s="21"/>
      <c r="B37" s="65" t="s">
        <v>26</v>
      </c>
      <c r="C37" s="65"/>
      <c r="D37" s="65"/>
      <c r="E37" s="65"/>
      <c r="F37" s="65"/>
      <c r="G37" s="65"/>
    </row>
    <row r="38" spans="1:7">
      <c r="A38" s="20" t="s">
        <v>29</v>
      </c>
      <c r="B38" s="41">
        <v>193</v>
      </c>
      <c r="C38" s="17">
        <v>0</v>
      </c>
      <c r="D38" s="17">
        <v>0</v>
      </c>
      <c r="E38" s="17">
        <v>0</v>
      </c>
      <c r="F38" s="17">
        <v>0</v>
      </c>
      <c r="G38" s="41">
        <v>193</v>
      </c>
    </row>
    <row r="39" spans="1:7">
      <c r="A39" s="37" t="s">
        <v>30</v>
      </c>
      <c r="B39" s="45">
        <v>304</v>
      </c>
      <c r="C39" s="46">
        <v>0</v>
      </c>
      <c r="D39" s="46">
        <v>0</v>
      </c>
      <c r="E39" s="46">
        <v>0</v>
      </c>
      <c r="F39" s="46">
        <v>0</v>
      </c>
      <c r="G39" s="45">
        <v>304</v>
      </c>
    </row>
    <row r="40" spans="1:7">
      <c r="A40" s="20" t="s">
        <v>31</v>
      </c>
      <c r="B40" s="41">
        <v>209</v>
      </c>
      <c r="C40" s="17">
        <v>0</v>
      </c>
      <c r="D40" s="17">
        <v>0</v>
      </c>
      <c r="E40" s="17">
        <v>0</v>
      </c>
      <c r="F40" s="17">
        <v>0</v>
      </c>
      <c r="G40" s="41">
        <v>209</v>
      </c>
    </row>
    <row r="41" spans="1:7">
      <c r="A41" s="37" t="s">
        <v>44</v>
      </c>
      <c r="B41" s="45">
        <v>309</v>
      </c>
      <c r="C41" s="47">
        <v>0</v>
      </c>
      <c r="D41" s="47">
        <v>0</v>
      </c>
      <c r="E41" s="47">
        <v>0</v>
      </c>
      <c r="F41" s="47">
        <v>0</v>
      </c>
      <c r="G41" s="45">
        <v>309</v>
      </c>
    </row>
    <row r="42" spans="1:7" ht="16.8" thickBot="1">
      <c r="A42" s="27" t="s">
        <v>38</v>
      </c>
      <c r="B42" s="42">
        <v>220</v>
      </c>
      <c r="C42" s="18">
        <v>0</v>
      </c>
      <c r="D42" s="18">
        <v>0</v>
      </c>
      <c r="E42" s="18">
        <v>0</v>
      </c>
      <c r="F42" s="18">
        <v>1</v>
      </c>
      <c r="G42" s="43">
        <v>219</v>
      </c>
    </row>
    <row r="43" spans="1:7">
      <c r="A43" s="26" t="s">
        <v>5</v>
      </c>
    </row>
    <row r="44" spans="1:7">
      <c r="A44" s="26"/>
    </row>
    <row r="45" spans="1:7">
      <c r="A45" s="26"/>
    </row>
    <row r="46" spans="1:7">
      <c r="A46" s="26"/>
    </row>
    <row r="47" spans="1:7">
      <c r="A47" s="26"/>
    </row>
    <row r="98" spans="1:7" ht="19.8">
      <c r="A98" s="68" t="s">
        <v>39</v>
      </c>
      <c r="B98" s="68"/>
      <c r="C98" s="68"/>
      <c r="D98" s="68"/>
      <c r="E98" s="68"/>
      <c r="F98" s="68"/>
      <c r="G98" s="68"/>
    </row>
    <row r="99" spans="1:7" ht="16.8" thickBot="1">
      <c r="G99" s="22" t="s">
        <v>28</v>
      </c>
    </row>
    <row r="100" spans="1:7" ht="12" customHeight="1">
      <c r="A100" s="59" t="s">
        <v>1</v>
      </c>
      <c r="B100" s="62" t="s">
        <v>18</v>
      </c>
      <c r="C100" s="53" t="s">
        <v>20</v>
      </c>
      <c r="D100" s="53" t="s">
        <v>21</v>
      </c>
      <c r="E100" s="53" t="s">
        <v>22</v>
      </c>
      <c r="F100" s="53" t="s">
        <v>23</v>
      </c>
      <c r="G100" s="56" t="s">
        <v>19</v>
      </c>
    </row>
    <row r="101" spans="1:7" ht="12" customHeight="1">
      <c r="A101" s="60"/>
      <c r="B101" s="63"/>
      <c r="C101" s="54"/>
      <c r="D101" s="54"/>
      <c r="E101" s="54"/>
      <c r="F101" s="54"/>
      <c r="G101" s="57"/>
    </row>
    <row r="102" spans="1:7" ht="12" customHeight="1" thickBot="1">
      <c r="A102" s="61"/>
      <c r="B102" s="64"/>
      <c r="C102" s="55"/>
      <c r="D102" s="55"/>
      <c r="E102" s="55"/>
      <c r="F102" s="55"/>
      <c r="G102" s="58"/>
    </row>
    <row r="103" spans="1:7" ht="15" customHeight="1">
      <c r="A103" s="23"/>
      <c r="B103" s="65" t="s">
        <v>24</v>
      </c>
      <c r="C103" s="65"/>
      <c r="D103" s="65"/>
      <c r="E103" s="65"/>
      <c r="F103" s="65"/>
      <c r="G103" s="65"/>
    </row>
    <row r="104" spans="1:7" ht="15" customHeight="1">
      <c r="A104" s="24" t="s">
        <v>2</v>
      </c>
      <c r="B104" s="34">
        <v>86809111.868195638</v>
      </c>
      <c r="C104" s="34">
        <v>5442747.5264220005</v>
      </c>
      <c r="D104" s="34">
        <v>22827637.837439995</v>
      </c>
      <c r="E104" s="34">
        <v>55723472.625599995</v>
      </c>
      <c r="F104" s="34">
        <v>2589993.7380539998</v>
      </c>
      <c r="G104" s="34">
        <v>225260.14067964003</v>
      </c>
    </row>
    <row r="105" spans="1:7" ht="15" customHeight="1">
      <c r="A105" s="48" t="s">
        <v>3</v>
      </c>
      <c r="B105" s="35">
        <v>85851001.123374611</v>
      </c>
      <c r="C105" s="35">
        <v>5180294.883231</v>
      </c>
      <c r="D105" s="35">
        <v>21973520.830728959</v>
      </c>
      <c r="E105" s="35">
        <v>55906033.075200006</v>
      </c>
      <c r="F105" s="35">
        <v>2610478.2569039995</v>
      </c>
      <c r="G105" s="35">
        <v>180674.07731063999</v>
      </c>
    </row>
    <row r="106" spans="1:7" ht="15" customHeight="1">
      <c r="A106" s="24" t="s">
        <v>4</v>
      </c>
      <c r="B106" s="34">
        <v>86238648.166397005</v>
      </c>
      <c r="C106" s="34">
        <v>5209001.1561229993</v>
      </c>
      <c r="D106" s="34">
        <v>22229626.953958999</v>
      </c>
      <c r="E106" s="34">
        <v>56042545.939199999</v>
      </c>
      <c r="F106" s="34">
        <v>2553434.6769019999</v>
      </c>
      <c r="G106" s="34">
        <v>204039.44021299997</v>
      </c>
    </row>
    <row r="107" spans="1:7" ht="15" customHeight="1">
      <c r="A107" s="48" t="s">
        <v>42</v>
      </c>
      <c r="B107" s="35">
        <v>85751377.150762573</v>
      </c>
      <c r="C107" s="35">
        <v>5375216.4493841995</v>
      </c>
      <c r="D107" s="35">
        <v>21411615.855121125</v>
      </c>
      <c r="E107" s="35">
        <v>56201644.627199993</v>
      </c>
      <c r="F107" s="35">
        <v>2549492.2869011993</v>
      </c>
      <c r="G107" s="35">
        <v>213407.93215605436</v>
      </c>
    </row>
    <row r="108" spans="1:7" ht="15" customHeight="1">
      <c r="A108" s="28" t="s">
        <v>40</v>
      </c>
      <c r="B108" s="36">
        <v>87277570.731166154</v>
      </c>
      <c r="C108" s="36">
        <v>5344957.6324072015</v>
      </c>
      <c r="D108" s="36">
        <v>20898820.947199848</v>
      </c>
      <c r="E108" s="36">
        <v>58329903.988799989</v>
      </c>
      <c r="F108" s="36">
        <v>2496823.877515946</v>
      </c>
      <c r="G108" s="36">
        <v>207064.28524317441</v>
      </c>
    </row>
    <row r="109" spans="1:7" ht="15" customHeight="1">
      <c r="A109" s="29"/>
      <c r="B109" s="66" t="s">
        <v>33</v>
      </c>
      <c r="C109" s="66"/>
      <c r="D109" s="66"/>
      <c r="E109" s="66"/>
      <c r="F109" s="66"/>
      <c r="G109" s="66"/>
    </row>
    <row r="110" spans="1:7" ht="15" customHeight="1">
      <c r="A110" s="24" t="s">
        <v>2</v>
      </c>
      <c r="B110" s="34">
        <v>1984463.1661788002</v>
      </c>
      <c r="C110" s="34">
        <v>145327.32585000002</v>
      </c>
      <c r="D110" s="34">
        <v>1247315.0844888</v>
      </c>
      <c r="E110" s="34">
        <v>508820.57280000008</v>
      </c>
      <c r="F110" s="34">
        <v>64914.734159999993</v>
      </c>
      <c r="G110" s="34">
        <v>18085.44888</v>
      </c>
    </row>
    <row r="111" spans="1:7" ht="15" customHeight="1">
      <c r="A111" s="48" t="s">
        <v>3</v>
      </c>
      <c r="B111" s="35">
        <v>1939526.396955</v>
      </c>
      <c r="C111" s="35">
        <v>122151.256704</v>
      </c>
      <c r="D111" s="35">
        <v>1235687.7427920001</v>
      </c>
      <c r="E111" s="35">
        <v>508820.57280000008</v>
      </c>
      <c r="F111" s="35">
        <v>60356.481578999992</v>
      </c>
      <c r="G111" s="35">
        <v>12510.343080000001</v>
      </c>
    </row>
    <row r="112" spans="1:7" ht="15" customHeight="1">
      <c r="A112" s="24" t="s">
        <v>4</v>
      </c>
      <c r="B112" s="34">
        <v>2196347.8996520001</v>
      </c>
      <c r="C112" s="34">
        <v>180487.14249900001</v>
      </c>
      <c r="D112" s="34">
        <v>1384560.8175280001</v>
      </c>
      <c r="E112" s="34">
        <v>508820.57280000008</v>
      </c>
      <c r="F112" s="34">
        <v>97333.054165000009</v>
      </c>
      <c r="G112" s="34">
        <v>25146.312660000003</v>
      </c>
    </row>
    <row r="113" spans="1:7" ht="15" customHeight="1">
      <c r="A113" s="48" t="s">
        <v>43</v>
      </c>
      <c r="B113" s="35">
        <v>2181035.8396360003</v>
      </c>
      <c r="C113" s="35">
        <v>192641.28436799999</v>
      </c>
      <c r="D113" s="35">
        <v>1387732.1487880002</v>
      </c>
      <c r="E113" s="35">
        <v>508820.57280000002</v>
      </c>
      <c r="F113" s="35">
        <v>73245.029819999996</v>
      </c>
      <c r="G113" s="35">
        <v>18596.80386</v>
      </c>
    </row>
    <row r="114" spans="1:7" ht="15" customHeight="1">
      <c r="A114" s="28" t="s">
        <v>41</v>
      </c>
      <c r="B114" s="36">
        <v>2151511.0504632005</v>
      </c>
      <c r="C114" s="36">
        <v>178884.79274880001</v>
      </c>
      <c r="D114" s="36">
        <v>1357078.9787064004</v>
      </c>
      <c r="E114" s="36">
        <v>508820.57280000002</v>
      </c>
      <c r="F114" s="36">
        <v>88683.280956000017</v>
      </c>
      <c r="G114" s="36">
        <v>18043.425252000001</v>
      </c>
    </row>
    <row r="115" spans="1:7" ht="15" customHeight="1">
      <c r="A115" s="29"/>
      <c r="B115" s="66" t="s">
        <v>34</v>
      </c>
      <c r="C115" s="66"/>
      <c r="D115" s="66"/>
      <c r="E115" s="66"/>
      <c r="F115" s="66"/>
      <c r="G115" s="66"/>
    </row>
    <row r="116" spans="1:7" ht="15" customHeight="1">
      <c r="A116" s="24" t="s">
        <v>2</v>
      </c>
      <c r="B116" s="34">
        <v>30016.427556240003</v>
      </c>
      <c r="C116" s="17">
        <v>0</v>
      </c>
      <c r="D116" s="17">
        <v>0</v>
      </c>
      <c r="E116" s="17">
        <v>0</v>
      </c>
      <c r="F116" s="17">
        <v>0</v>
      </c>
      <c r="G116" s="34">
        <v>30016.427556240003</v>
      </c>
    </row>
    <row r="117" spans="1:7" ht="15" customHeight="1">
      <c r="A117" s="48" t="s">
        <v>3</v>
      </c>
      <c r="B117" s="35">
        <v>33007.83007068</v>
      </c>
      <c r="C117" s="46">
        <v>0</v>
      </c>
      <c r="D117" s="46">
        <v>0</v>
      </c>
      <c r="E117" s="46">
        <v>0</v>
      </c>
      <c r="F117" s="46">
        <v>0</v>
      </c>
      <c r="G117" s="35">
        <v>33007.83007068</v>
      </c>
    </row>
    <row r="118" spans="1:7" ht="15" customHeight="1">
      <c r="A118" s="24" t="s">
        <v>4</v>
      </c>
      <c r="B118" s="34">
        <v>28262.442130000003</v>
      </c>
      <c r="C118" s="17">
        <v>0</v>
      </c>
      <c r="D118" s="17">
        <v>0</v>
      </c>
      <c r="E118" s="17">
        <v>0</v>
      </c>
      <c r="F118" s="17">
        <v>0</v>
      </c>
      <c r="G118" s="34">
        <v>28262.442129999996</v>
      </c>
    </row>
    <row r="119" spans="1:7" ht="15" customHeight="1">
      <c r="A119" s="48" t="s">
        <v>43</v>
      </c>
      <c r="B119" s="35">
        <v>27401.757165608007</v>
      </c>
      <c r="C119" s="47">
        <v>0</v>
      </c>
      <c r="D119" s="47">
        <v>0</v>
      </c>
      <c r="E119" s="47">
        <v>0</v>
      </c>
      <c r="F119" s="47">
        <v>0</v>
      </c>
      <c r="G119" s="35">
        <v>27401.757165608007</v>
      </c>
    </row>
    <row r="120" spans="1:7" ht="15" customHeight="1" thickBot="1">
      <c r="A120" s="30" t="s">
        <v>41</v>
      </c>
      <c r="B120" s="25">
        <v>26287.748799808003</v>
      </c>
      <c r="C120" s="18">
        <v>0</v>
      </c>
      <c r="D120" s="18">
        <v>0</v>
      </c>
      <c r="E120" s="18">
        <v>0</v>
      </c>
      <c r="F120" s="18">
        <v>9.1609055999999995</v>
      </c>
      <c r="G120" s="25">
        <v>26278.587894208005</v>
      </c>
    </row>
    <row r="121" spans="1:7">
      <c r="A121" s="26" t="s">
        <v>5</v>
      </c>
    </row>
  </sheetData>
  <mergeCells count="23">
    <mergeCell ref="B103:G103"/>
    <mergeCell ref="B109:G109"/>
    <mergeCell ref="B115:G115"/>
    <mergeCell ref="A1:G1"/>
    <mergeCell ref="B25:G25"/>
    <mergeCell ref="B31:G31"/>
    <mergeCell ref="B37:G37"/>
    <mergeCell ref="A20:G20"/>
    <mergeCell ref="A22:A24"/>
    <mergeCell ref="C22:C24"/>
    <mergeCell ref="D22:D24"/>
    <mergeCell ref="E22:E24"/>
    <mergeCell ref="F22:F24"/>
    <mergeCell ref="G22:G24"/>
    <mergeCell ref="B22:B24"/>
    <mergeCell ref="A98:G98"/>
    <mergeCell ref="F100:F102"/>
    <mergeCell ref="G100:G102"/>
    <mergeCell ref="A100:A102"/>
    <mergeCell ref="B100:B102"/>
    <mergeCell ref="C100:C102"/>
    <mergeCell ref="D100:D102"/>
    <mergeCell ref="E100:E102"/>
  </mergeCells>
  <phoneticPr fontId="3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&amp;CSTA353-&amp;P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1"/>
  <sheetViews>
    <sheetView workbookViewId="0">
      <selection activeCell="T20" sqref="T20"/>
    </sheetView>
  </sheetViews>
  <sheetFormatPr defaultRowHeight="16.2"/>
  <cols>
    <col min="3" max="3" width="10.21875" customWidth="1"/>
    <col min="5" max="5" width="12.6640625" customWidth="1"/>
    <col min="6" max="6" width="11.77734375" customWidth="1"/>
    <col min="7" max="7" width="12.33203125" customWidth="1"/>
    <col min="9" max="9" width="9.77734375" bestFit="1" customWidth="1"/>
    <col min="10" max="10" width="12.44140625" bestFit="1" customWidth="1"/>
  </cols>
  <sheetData>
    <row r="3" spans="4:10">
      <c r="D3" s="8" t="s">
        <v>7</v>
      </c>
      <c r="E3" s="8" t="s">
        <v>15</v>
      </c>
      <c r="F3" t="s">
        <v>16</v>
      </c>
      <c r="G3" t="s">
        <v>17</v>
      </c>
      <c r="I3" t="s">
        <v>18</v>
      </c>
    </row>
    <row r="4" spans="4:10">
      <c r="D4">
        <v>102</v>
      </c>
      <c r="E4">
        <v>3795</v>
      </c>
      <c r="F4">
        <v>793</v>
      </c>
      <c r="G4">
        <v>330</v>
      </c>
      <c r="I4">
        <f>E4+F4+G4</f>
        <v>4918</v>
      </c>
    </row>
    <row r="5" spans="4:10">
      <c r="D5">
        <v>103</v>
      </c>
      <c r="E5">
        <v>3711</v>
      </c>
      <c r="F5">
        <v>866</v>
      </c>
      <c r="G5">
        <v>193</v>
      </c>
      <c r="I5">
        <f t="shared" ref="I5:I9" si="0">E5+F5+G5</f>
        <v>4770</v>
      </c>
    </row>
    <row r="6" spans="4:10">
      <c r="D6">
        <v>104</v>
      </c>
      <c r="E6">
        <v>4185</v>
      </c>
      <c r="F6">
        <v>915</v>
      </c>
      <c r="G6">
        <v>304</v>
      </c>
      <c r="I6">
        <f t="shared" si="0"/>
        <v>5404</v>
      </c>
    </row>
    <row r="7" spans="4:10">
      <c r="D7">
        <v>105</v>
      </c>
      <c r="E7">
        <v>6003</v>
      </c>
      <c r="F7">
        <v>777</v>
      </c>
      <c r="G7">
        <v>209</v>
      </c>
      <c r="I7">
        <f t="shared" si="0"/>
        <v>6989</v>
      </c>
    </row>
    <row r="8" spans="4:10">
      <c r="D8">
        <v>106</v>
      </c>
      <c r="E8">
        <v>5080</v>
      </c>
      <c r="F8">
        <v>482</v>
      </c>
      <c r="G8">
        <v>309</v>
      </c>
      <c r="I8">
        <f t="shared" si="0"/>
        <v>5871</v>
      </c>
    </row>
    <row r="9" spans="4:10">
      <c r="D9">
        <v>107</v>
      </c>
      <c r="E9">
        <v>6178</v>
      </c>
      <c r="F9">
        <v>667</v>
      </c>
      <c r="G9">
        <v>220</v>
      </c>
      <c r="I9">
        <f t="shared" si="0"/>
        <v>7065</v>
      </c>
    </row>
    <row r="10" spans="4:10">
      <c r="E10" s="5"/>
      <c r="F10" s="5"/>
      <c r="G10" s="5"/>
    </row>
    <row r="11" spans="4:10">
      <c r="E11" s="5">
        <f>E9/$I$9*100</f>
        <v>87.445152158527947</v>
      </c>
      <c r="F11" s="5">
        <f t="shared" ref="F11:G11" si="1">F9/$I$9*100</f>
        <v>9.4409058740268925</v>
      </c>
      <c r="G11" s="5">
        <f t="shared" si="1"/>
        <v>3.1139419674451521</v>
      </c>
    </row>
    <row r="12" spans="4:10">
      <c r="E12" s="49">
        <f>E9-E8</f>
        <v>1098</v>
      </c>
      <c r="F12" s="50">
        <f>E12/E8*100</f>
        <v>21.614173228346456</v>
      </c>
      <c r="I12" s="31">
        <f>I9-I8</f>
        <v>1194</v>
      </c>
      <c r="J12" s="5"/>
    </row>
    <row r="13" spans="4:10">
      <c r="I13" s="5">
        <f>I12/I8*100</f>
        <v>20.337250894225857</v>
      </c>
    </row>
    <row r="18" spans="3:9">
      <c r="C18" s="7" t="s">
        <v>6</v>
      </c>
    </row>
    <row r="19" spans="3:9" ht="32.4">
      <c r="D19" s="8" t="s">
        <v>7</v>
      </c>
      <c r="E19" s="8" t="s">
        <v>8</v>
      </c>
      <c r="F19" s="8" t="s">
        <v>9</v>
      </c>
      <c r="G19" s="8" t="s">
        <v>10</v>
      </c>
      <c r="H19" s="8" t="s">
        <v>11</v>
      </c>
      <c r="I19" s="8" t="s">
        <v>12</v>
      </c>
    </row>
    <row r="20" spans="3:9">
      <c r="D20">
        <v>107</v>
      </c>
      <c r="E20">
        <v>538</v>
      </c>
      <c r="F20">
        <v>4231</v>
      </c>
      <c r="G20">
        <v>21</v>
      </c>
      <c r="H20">
        <v>679</v>
      </c>
      <c r="I20">
        <v>709</v>
      </c>
    </row>
    <row r="23" spans="3:9">
      <c r="C23" s="9" t="s">
        <v>9</v>
      </c>
      <c r="D23" s="10">
        <v>4231</v>
      </c>
      <c r="E23" s="5">
        <f>D23/$D$28*100</f>
        <v>68.484946584655233</v>
      </c>
    </row>
    <row r="24" spans="3:9">
      <c r="C24" s="9" t="s">
        <v>12</v>
      </c>
      <c r="D24" s="10">
        <v>709</v>
      </c>
      <c r="E24" s="5">
        <f t="shared" ref="E24:E27" si="2">D24/$D$28*100</f>
        <v>11.476205891874393</v>
      </c>
    </row>
    <row r="25" spans="3:9">
      <c r="C25" s="9" t="s">
        <v>11</v>
      </c>
      <c r="D25" s="10">
        <v>679</v>
      </c>
      <c r="E25" s="5">
        <f t="shared" si="2"/>
        <v>10.990611848494659</v>
      </c>
    </row>
    <row r="26" spans="3:9" ht="32.4">
      <c r="C26" s="9" t="s">
        <v>8</v>
      </c>
      <c r="D26" s="10">
        <v>538</v>
      </c>
      <c r="E26" s="5">
        <f t="shared" si="2"/>
        <v>8.7083198446099068</v>
      </c>
    </row>
    <row r="27" spans="3:9">
      <c r="C27" s="9" t="s">
        <v>10</v>
      </c>
      <c r="D27" s="10">
        <v>21</v>
      </c>
      <c r="E27" s="5">
        <f t="shared" si="2"/>
        <v>0.33991583036581419</v>
      </c>
    </row>
    <row r="28" spans="3:9">
      <c r="D28">
        <f>SUM(D23:D27)</f>
        <v>6178</v>
      </c>
    </row>
    <row r="31" spans="3:9">
      <c r="C31" s="7" t="s">
        <v>13</v>
      </c>
    </row>
    <row r="32" spans="3:9" ht="32.4">
      <c r="D32" s="8" t="s">
        <v>1</v>
      </c>
      <c r="E32" s="8" t="s">
        <v>8</v>
      </c>
      <c r="F32" s="8" t="s">
        <v>9</v>
      </c>
      <c r="G32" s="8" t="s">
        <v>10</v>
      </c>
      <c r="H32" s="8" t="s">
        <v>11</v>
      </c>
      <c r="I32" s="8" t="s">
        <v>12</v>
      </c>
    </row>
    <row r="33" spans="3:9">
      <c r="D33">
        <v>107</v>
      </c>
      <c r="E33">
        <v>140</v>
      </c>
      <c r="F33">
        <v>417</v>
      </c>
      <c r="G33">
        <v>0</v>
      </c>
      <c r="H33">
        <v>47</v>
      </c>
      <c r="I33">
        <v>63</v>
      </c>
    </row>
    <row r="36" spans="3:9">
      <c r="C36" s="9" t="s">
        <v>9</v>
      </c>
      <c r="D36" s="10">
        <v>417</v>
      </c>
      <c r="E36" s="5">
        <f>D36/$D$41*100</f>
        <v>62.518740629685155</v>
      </c>
    </row>
    <row r="37" spans="3:9" ht="32.4">
      <c r="C37" s="9" t="s">
        <v>8</v>
      </c>
      <c r="D37" s="10">
        <v>140</v>
      </c>
      <c r="E37" s="5">
        <f t="shared" ref="E37:E40" si="3">D37/$D$41*100</f>
        <v>20.989505247376311</v>
      </c>
    </row>
    <row r="38" spans="3:9">
      <c r="C38" s="9" t="s">
        <v>12</v>
      </c>
      <c r="D38" s="10">
        <v>63</v>
      </c>
      <c r="E38" s="5">
        <f t="shared" si="3"/>
        <v>9.4452773613193397</v>
      </c>
    </row>
    <row r="39" spans="3:9">
      <c r="C39" s="9" t="s">
        <v>11</v>
      </c>
      <c r="D39" s="10">
        <v>47</v>
      </c>
      <c r="E39" s="5">
        <f t="shared" si="3"/>
        <v>7.0464767616191901</v>
      </c>
    </row>
    <row r="40" spans="3:9">
      <c r="C40" s="9" t="s">
        <v>10</v>
      </c>
      <c r="D40" s="10">
        <v>0</v>
      </c>
      <c r="E40" s="5">
        <f t="shared" si="3"/>
        <v>0</v>
      </c>
    </row>
    <row r="41" spans="3:9">
      <c r="D41">
        <f>SUM(D36:D40)</f>
        <v>667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workbookViewId="0">
      <selection activeCell="R18" sqref="R18"/>
    </sheetView>
  </sheetViews>
  <sheetFormatPr defaultRowHeight="16.2"/>
  <cols>
    <col min="3" max="3" width="11.88671875" customWidth="1"/>
    <col min="4" max="4" width="15.6640625" style="12" customWidth="1"/>
    <col min="5" max="5" width="20.21875" style="12" customWidth="1"/>
    <col min="6" max="6" width="15.33203125" style="12" customWidth="1"/>
    <col min="7" max="7" width="15" style="12" customWidth="1"/>
    <col min="8" max="9" width="12.77734375" style="12" customWidth="1"/>
  </cols>
  <sheetData>
    <row r="3" spans="2:9">
      <c r="C3" s="8" t="s">
        <v>1</v>
      </c>
      <c r="D3" s="11" t="s">
        <v>6</v>
      </c>
      <c r="E3" s="12" t="s">
        <v>13</v>
      </c>
      <c r="F3" s="12" t="s">
        <v>14</v>
      </c>
      <c r="G3" s="12" t="s">
        <v>32</v>
      </c>
    </row>
    <row r="4" spans="2:9">
      <c r="C4">
        <v>102</v>
      </c>
      <c r="D4" s="12">
        <v>88425739.020716205</v>
      </c>
      <c r="E4" s="12">
        <v>1964641.9344787998</v>
      </c>
      <c r="F4" s="12">
        <v>18031.303908400001</v>
      </c>
      <c r="G4" s="12">
        <f>D4+E4+F4</f>
        <v>90408412.259103402</v>
      </c>
    </row>
    <row r="5" spans="2:9">
      <c r="C5">
        <v>103</v>
      </c>
      <c r="D5" s="12">
        <v>86809111.868195638</v>
      </c>
      <c r="E5" s="12">
        <v>1984463.1661788002</v>
      </c>
      <c r="F5" s="12">
        <v>30016.427556240003</v>
      </c>
      <c r="G5" s="12">
        <f t="shared" ref="G5:G9" si="0">D5+E5+F5</f>
        <v>88823591.461930692</v>
      </c>
    </row>
    <row r="6" spans="2:9">
      <c r="C6">
        <v>104</v>
      </c>
      <c r="D6" s="12">
        <v>85851001.123374611</v>
      </c>
      <c r="E6" s="12">
        <v>1939526.396955</v>
      </c>
      <c r="F6" s="12">
        <v>33007.83007068</v>
      </c>
      <c r="G6" s="12">
        <f t="shared" si="0"/>
        <v>87823535.350400284</v>
      </c>
    </row>
    <row r="7" spans="2:9">
      <c r="C7">
        <v>105</v>
      </c>
      <c r="D7" s="12">
        <v>86238648.166397005</v>
      </c>
      <c r="E7" s="12">
        <v>2196347.8996520001</v>
      </c>
      <c r="F7" s="12">
        <v>28262.442130000003</v>
      </c>
      <c r="G7" s="12">
        <f t="shared" si="0"/>
        <v>88463258.508179009</v>
      </c>
    </row>
    <row r="8" spans="2:9">
      <c r="C8">
        <v>106</v>
      </c>
      <c r="D8" s="12">
        <v>85751377.150762573</v>
      </c>
      <c r="E8" s="12">
        <v>2181035.8396360003</v>
      </c>
      <c r="F8" s="12">
        <v>27401.757165608007</v>
      </c>
      <c r="G8" s="12">
        <f t="shared" si="0"/>
        <v>87959814.747564182</v>
      </c>
    </row>
    <row r="9" spans="2:9">
      <c r="C9">
        <v>107</v>
      </c>
      <c r="D9" s="12">
        <v>87277570.731166154</v>
      </c>
      <c r="E9" s="12">
        <v>2151511.0504632005</v>
      </c>
      <c r="F9" s="12">
        <v>26287.748799808003</v>
      </c>
      <c r="G9" s="12">
        <f t="shared" si="0"/>
        <v>89455369.530429155</v>
      </c>
    </row>
    <row r="11" spans="2:9">
      <c r="D11" s="12">
        <f>D9/$G$9*100</f>
        <v>97.565491249217629</v>
      </c>
      <c r="E11" s="12">
        <f t="shared" ref="E11:F11" si="1">E9/$G$9*100</f>
        <v>2.4051223104403388</v>
      </c>
      <c r="F11" s="12">
        <f t="shared" si="1"/>
        <v>2.9386440342036656E-2</v>
      </c>
      <c r="G11" s="6">
        <f>SUM(G5:G9)/5</f>
        <v>88505113.919700667</v>
      </c>
    </row>
    <row r="12" spans="2:9">
      <c r="D12" s="51">
        <f>D9-D8</f>
        <v>1526193.5804035813</v>
      </c>
      <c r="E12" s="51">
        <f>D12/D8*100</f>
        <v>1.779789002945487</v>
      </c>
    </row>
    <row r="13" spans="2:9">
      <c r="G13" s="52">
        <f>G9-G8</f>
        <v>1495554.7828649729</v>
      </c>
    </row>
    <row r="14" spans="2:9">
      <c r="G14" s="52">
        <f>G13/G8*100</f>
        <v>1.7002705009748653</v>
      </c>
    </row>
    <row r="15" spans="2:9">
      <c r="B15" s="7" t="s">
        <v>6</v>
      </c>
    </row>
    <row r="16" spans="2:9" ht="32.4">
      <c r="C16" s="8" t="s">
        <v>1</v>
      </c>
      <c r="D16" s="11" t="s">
        <v>8</v>
      </c>
      <c r="E16" s="11" t="s">
        <v>9</v>
      </c>
      <c r="F16" s="11" t="s">
        <v>10</v>
      </c>
      <c r="G16" s="11" t="s">
        <v>11</v>
      </c>
      <c r="H16" s="11" t="s">
        <v>12</v>
      </c>
      <c r="I16" s="11"/>
    </row>
    <row r="17" spans="2:9">
      <c r="C17">
        <v>107</v>
      </c>
      <c r="D17" s="12">
        <v>5344957.6324072015</v>
      </c>
      <c r="E17" s="12">
        <v>20898820.947199848</v>
      </c>
      <c r="F17" s="12">
        <v>58329903.988799989</v>
      </c>
      <c r="G17" s="12">
        <v>2496823.877515946</v>
      </c>
      <c r="H17" s="12">
        <v>207064.28524317441</v>
      </c>
    </row>
    <row r="21" spans="2:9">
      <c r="C21" s="13" t="s">
        <v>10</v>
      </c>
      <c r="D21" s="14">
        <v>58329903.988799989</v>
      </c>
      <c r="E21" s="12">
        <f>D21/$D$26*100</f>
        <v>66.83263924527499</v>
      </c>
    </row>
    <row r="22" spans="2:9">
      <c r="C22" s="13" t="s">
        <v>9</v>
      </c>
      <c r="D22" s="14">
        <v>20898820.947199848</v>
      </c>
      <c r="E22" s="12">
        <f t="shared" ref="E22:E25" si="2">D22/$D$26*100</f>
        <v>23.94523675684415</v>
      </c>
    </row>
    <row r="23" spans="2:9" ht="32.4">
      <c r="C23" s="13" t="s">
        <v>8</v>
      </c>
      <c r="D23" s="14">
        <v>5344957.6324072015</v>
      </c>
      <c r="E23" s="12">
        <f t="shared" si="2"/>
        <v>6.1240907459155007</v>
      </c>
    </row>
    <row r="24" spans="2:9">
      <c r="C24" s="13" t="s">
        <v>11</v>
      </c>
      <c r="D24" s="14">
        <v>2496823.877515946</v>
      </c>
      <c r="E24" s="12">
        <f t="shared" si="2"/>
        <v>2.8607852585708473</v>
      </c>
    </row>
    <row r="25" spans="2:9">
      <c r="C25" s="13" t="s">
        <v>12</v>
      </c>
      <c r="D25" s="14">
        <v>207064.28524317441</v>
      </c>
      <c r="E25" s="12">
        <f t="shared" si="2"/>
        <v>0.2372479933945198</v>
      </c>
    </row>
    <row r="26" spans="2:9">
      <c r="D26" s="12">
        <f>SUM(D21:D25)</f>
        <v>87277570.731166154</v>
      </c>
    </row>
    <row r="28" spans="2:9">
      <c r="B28" s="7" t="s">
        <v>13</v>
      </c>
      <c r="D28"/>
      <c r="E28"/>
      <c r="F28"/>
      <c r="G28"/>
      <c r="H28"/>
      <c r="I28"/>
    </row>
    <row r="29" spans="2:9" ht="32.4">
      <c r="C29" s="8" t="s">
        <v>1</v>
      </c>
      <c r="D29" s="8" t="s">
        <v>8</v>
      </c>
      <c r="E29" s="8" t="s">
        <v>9</v>
      </c>
      <c r="F29" s="8" t="s">
        <v>10</v>
      </c>
      <c r="G29" s="8" t="s">
        <v>11</v>
      </c>
      <c r="H29" s="8" t="s">
        <v>12</v>
      </c>
      <c r="I29" s="8"/>
    </row>
    <row r="30" spans="2:9">
      <c r="C30">
        <v>107</v>
      </c>
      <c r="D30" s="12">
        <v>178884.79274880001</v>
      </c>
      <c r="E30" s="12">
        <v>1357078.9787064004</v>
      </c>
      <c r="F30" s="12">
        <v>508820.57280000002</v>
      </c>
      <c r="G30" s="12">
        <v>88683.280956000017</v>
      </c>
      <c r="H30" s="12">
        <v>18043.425252000001</v>
      </c>
    </row>
    <row r="33" spans="3:5">
      <c r="C33" s="9" t="s">
        <v>9</v>
      </c>
      <c r="D33" s="14">
        <v>1357078.9787064004</v>
      </c>
      <c r="E33" s="12">
        <f>D33/$D$39*100</f>
        <v>63.075622057076309</v>
      </c>
    </row>
    <row r="34" spans="3:5">
      <c r="C34" s="9" t="s">
        <v>10</v>
      </c>
      <c r="D34" s="14">
        <v>508820.57280000002</v>
      </c>
      <c r="E34" s="12">
        <f t="shared" ref="E34:E37" si="3">D34/$D$39*100</f>
        <v>23.6494519835469</v>
      </c>
    </row>
    <row r="35" spans="3:5" ht="32.4">
      <c r="C35" s="9" t="s">
        <v>8</v>
      </c>
      <c r="D35" s="14">
        <v>178884.79274880001</v>
      </c>
      <c r="E35" s="12">
        <f t="shared" si="3"/>
        <v>8.3143794548620971</v>
      </c>
    </row>
    <row r="36" spans="3:5">
      <c r="C36" s="9" t="s">
        <v>11</v>
      </c>
      <c r="D36" s="14">
        <v>88683.280956000017</v>
      </c>
      <c r="E36" s="12">
        <f t="shared" si="3"/>
        <v>4.1219068308716018</v>
      </c>
    </row>
    <row r="37" spans="3:5">
      <c r="C37" s="9" t="s">
        <v>12</v>
      </c>
      <c r="D37" s="14">
        <v>18043.425252000001</v>
      </c>
      <c r="E37" s="12">
        <f t="shared" si="3"/>
        <v>0.83863967364310876</v>
      </c>
    </row>
    <row r="39" spans="3:5">
      <c r="D39" s="12">
        <f>SUM(D33:D37)</f>
        <v>2151511.0504632001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表</vt:lpstr>
      <vt:lpstr>整理圖表_件數</vt:lpstr>
      <vt:lpstr>整理圖表_水權量</vt:lpstr>
      <vt:lpstr>表!Print_Area</vt:lpstr>
    </vt:vector>
  </TitlesOfParts>
  <Company>WRA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林依儒</dc:creator>
  <cp:lastModifiedBy>林依儒</cp:lastModifiedBy>
  <cp:lastPrinted>2019-11-15T02:57:57Z</cp:lastPrinted>
  <dcterms:created xsi:type="dcterms:W3CDTF">2018-11-09T07:44:21Z</dcterms:created>
  <dcterms:modified xsi:type="dcterms:W3CDTF">2019-11-25T06:43:54Z</dcterms:modified>
</cp:coreProperties>
</file>