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010" windowHeight="5700" activeTab="0"/>
  </bookViews>
  <sheets>
    <sheet name="sta172-1" sheetId="1" r:id="rId1"/>
    <sheet name="sta172-2" sheetId="2" r:id="rId2"/>
    <sheet name="Sheet1" sheetId="3" r:id="rId3"/>
  </sheets>
  <definedNames>
    <definedName name="_xlnm.Print_Area" localSheetId="0">'sta172-1'!$A$1:$F$15</definedName>
    <definedName name="_xlnm.Print_Area" localSheetId="1">'sta172-2'!$A$1:$I$36</definedName>
  </definedNames>
  <calcPr fullCalcOnLoad="1"/>
</workbook>
</file>

<file path=xl/sharedStrings.xml><?xml version="1.0" encoding="utf-8"?>
<sst xmlns="http://schemas.openxmlformats.org/spreadsheetml/2006/main" count="60" uniqueCount="48">
  <si>
    <t>水利統計簡訊</t>
  </si>
  <si>
    <t>河川及排水管理</t>
  </si>
  <si>
    <t>水資源開發及維護</t>
  </si>
  <si>
    <t>一般行政</t>
  </si>
  <si>
    <t>水資源企劃及保育</t>
  </si>
  <si>
    <t>水資源科技發展</t>
  </si>
  <si>
    <t>第一預備金</t>
  </si>
  <si>
    <t>資料來源：經濟部水利署會計室。</t>
  </si>
  <si>
    <t>94年度</t>
  </si>
  <si>
    <t>92年度</t>
  </si>
  <si>
    <t>93年度</t>
  </si>
  <si>
    <t>95年度</t>
  </si>
  <si>
    <t xml:space="preserve">  健全水權管理</t>
  </si>
  <si>
    <t>STA.172</t>
  </si>
  <si>
    <t>河川海岸環境營造</t>
  </si>
  <si>
    <t>第二預備金</t>
  </si>
  <si>
    <t>95年9月21日星期四</t>
  </si>
  <si>
    <t>附    註：1.92年度計畫名稱為「河海堤及排水治理」。</t>
  </si>
  <si>
    <t xml:space="preserve">          2.92年度計畫名稱為「河海堤工程」。</t>
  </si>
  <si>
    <t xml:space="preserve">          3.92年度計畫名稱為「區域排水工程」。</t>
  </si>
  <si>
    <r>
      <t xml:space="preserve">    </t>
    </r>
    <r>
      <rPr>
        <sz val="12"/>
        <rFont val="標楷體"/>
        <family val="4"/>
      </rPr>
      <t>人員維持</t>
    </r>
  </si>
  <si>
    <r>
      <t xml:space="preserve">    </t>
    </r>
    <r>
      <rPr>
        <sz val="12"/>
        <rFont val="標楷體"/>
        <family val="4"/>
      </rPr>
      <t>基本行政工作維持</t>
    </r>
  </si>
  <si>
    <r>
      <t xml:space="preserve">    </t>
    </r>
    <r>
      <rPr>
        <sz val="12"/>
        <rFont val="標楷體"/>
        <family val="4"/>
      </rPr>
      <t>水利綜合業務</t>
    </r>
  </si>
  <si>
    <r>
      <t xml:space="preserve">    </t>
    </r>
    <r>
      <rPr>
        <sz val="12"/>
        <rFont val="標楷體"/>
        <family val="4"/>
      </rPr>
      <t>水文資料及技術發展</t>
    </r>
  </si>
  <si>
    <r>
      <t xml:space="preserve">    </t>
    </r>
    <r>
      <rPr>
        <sz val="12"/>
        <rFont val="標楷體"/>
        <family val="4"/>
      </rPr>
      <t>水資源保育及管理</t>
    </r>
  </si>
  <si>
    <r>
      <t xml:space="preserve">    </t>
    </r>
    <r>
      <rPr>
        <sz val="12"/>
        <rFont val="標楷體"/>
        <family val="4"/>
      </rPr>
      <t>防救災計畫</t>
    </r>
  </si>
  <si>
    <r>
      <t xml:space="preserve">    </t>
    </r>
    <r>
      <rPr>
        <sz val="12"/>
        <rFont val="標楷體"/>
        <family val="4"/>
      </rPr>
      <t>河川及排水經營管理</t>
    </r>
  </si>
  <si>
    <r>
      <t xml:space="preserve">    </t>
    </r>
    <r>
      <rPr>
        <sz val="12"/>
        <rFont val="標楷體"/>
        <family val="4"/>
      </rPr>
      <t>地層下陷防治</t>
    </r>
  </si>
  <si>
    <r>
      <t xml:space="preserve">    </t>
    </r>
    <r>
      <rPr>
        <sz val="12"/>
        <rFont val="標楷體"/>
        <family val="4"/>
      </rPr>
      <t>水岸土地利用計畫</t>
    </r>
  </si>
  <si>
    <r>
      <t xml:space="preserve">    </t>
    </r>
    <r>
      <rPr>
        <sz val="12"/>
        <rFont val="標楷體"/>
        <family val="4"/>
      </rPr>
      <t>水資源規劃及管理</t>
    </r>
  </si>
  <si>
    <r>
      <t xml:space="preserve">    </t>
    </r>
    <r>
      <rPr>
        <sz val="12"/>
        <rFont val="標楷體"/>
        <family val="4"/>
      </rPr>
      <t>水資源工程</t>
    </r>
  </si>
  <si>
    <r>
      <t xml:space="preserve">    </t>
    </r>
    <r>
      <rPr>
        <sz val="12"/>
        <rFont val="標楷體"/>
        <family val="4"/>
      </rPr>
      <t>自來水工程</t>
    </r>
  </si>
  <si>
    <r>
      <t xml:space="preserve">    </t>
    </r>
    <r>
      <rPr>
        <sz val="12"/>
        <rFont val="標楷體"/>
        <family val="4"/>
      </rPr>
      <t>水資源科技發展</t>
    </r>
  </si>
  <si>
    <r>
      <t xml:space="preserve">河川海岸環境營造 </t>
    </r>
    <r>
      <rPr>
        <b/>
        <sz val="10"/>
        <rFont val="標楷體"/>
        <family val="4"/>
      </rPr>
      <t>註1</t>
    </r>
  </si>
  <si>
    <r>
      <t xml:space="preserve">    </t>
    </r>
    <r>
      <rPr>
        <sz val="12"/>
        <rFont val="標楷體"/>
        <family val="4"/>
      </rPr>
      <t>河川海岸環境營造</t>
    </r>
    <r>
      <rPr>
        <sz val="10"/>
        <rFont val="標楷體"/>
        <family val="4"/>
      </rPr>
      <t>註</t>
    </r>
    <r>
      <rPr>
        <sz val="10"/>
        <rFont val="Times New Roman"/>
        <family val="1"/>
      </rPr>
      <t>2</t>
    </r>
  </si>
  <si>
    <r>
      <t xml:space="preserve">    </t>
    </r>
    <r>
      <rPr>
        <sz val="12"/>
        <rFont val="標楷體"/>
        <family val="4"/>
      </rPr>
      <t>區域排水環境營造</t>
    </r>
    <r>
      <rPr>
        <sz val="10"/>
        <rFont val="標楷體"/>
        <family val="4"/>
      </rPr>
      <t>註</t>
    </r>
    <r>
      <rPr>
        <sz val="10"/>
        <rFont val="Times New Roman"/>
        <family val="1"/>
      </rPr>
      <t>3</t>
    </r>
  </si>
  <si>
    <t>92年度</t>
  </si>
  <si>
    <t>93年度</t>
  </si>
  <si>
    <t>94年度</t>
  </si>
  <si>
    <t>95年度</t>
  </si>
  <si>
    <t>(千元)</t>
  </si>
  <si>
    <t>(%)</t>
  </si>
  <si>
    <t>STA.172</t>
  </si>
  <si>
    <t xml:space="preserve">          2.本表百分比總計與細項和不符，係尾數採四捨五入致之。</t>
  </si>
  <si>
    <t>總計</t>
  </si>
  <si>
    <t>本署及所屬92至95年度歲出預算數</t>
  </si>
  <si>
    <t>計畫名稱</t>
  </si>
  <si>
    <t>說    明：1.歲出預算數係年度單位預算含追加(減)預算及動支第二預備金。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</si>
</sst>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0.00_);[Red]\(0.00\)"/>
    <numFmt numFmtId="180" formatCode="0.00_ "/>
    <numFmt numFmtId="181" formatCode="0.000_ "/>
    <numFmt numFmtId="182" formatCode="0.0_ "/>
    <numFmt numFmtId="183" formatCode="0_ "/>
    <numFmt numFmtId="184" formatCode="_-* #,##0.0_-;\-* #,##0.0_-;_-* &quot;-&quot;??_-;_-@_-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_);[Red]\(0\)"/>
    <numFmt numFmtId="192" formatCode="0.0_);[Red]\(0.0\)"/>
    <numFmt numFmtId="193" formatCode="0.00;[Red]0.00"/>
  </numFmts>
  <fonts count="30">
    <font>
      <sz val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8"/>
      <color indexed="39"/>
      <name val="標楷體"/>
      <family val="4"/>
    </font>
    <font>
      <sz val="26"/>
      <color indexed="39"/>
      <name val="標楷體"/>
      <family val="4"/>
    </font>
    <font>
      <sz val="28"/>
      <color indexed="39"/>
      <name val="標楷體"/>
      <family val="4"/>
    </font>
    <font>
      <sz val="18"/>
      <name val="標楷體"/>
      <family val="4"/>
    </font>
    <font>
      <b/>
      <sz val="10"/>
      <name val="標楷體"/>
      <family val="4"/>
    </font>
    <font>
      <sz val="10"/>
      <name val="Times New Roman"/>
      <family val="1"/>
    </font>
    <font>
      <sz val="14"/>
      <color indexed="39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5.25"/>
      <name val="標楷體"/>
      <family val="4"/>
    </font>
    <font>
      <sz val="16"/>
      <color indexed="39"/>
      <name val="標楷體"/>
      <family val="4"/>
    </font>
    <font>
      <sz val="12"/>
      <name val="Times New Roman"/>
      <family val="1"/>
    </font>
    <font>
      <b/>
      <sz val="16"/>
      <name val="標楷體"/>
      <family val="4"/>
    </font>
    <font>
      <b/>
      <sz val="14"/>
      <name val="標楷體"/>
      <family val="4"/>
    </font>
    <font>
      <b/>
      <sz val="16"/>
      <color indexed="39"/>
      <name val="標楷體"/>
      <family val="4"/>
    </font>
    <font>
      <b/>
      <sz val="26"/>
      <color indexed="39"/>
      <name val="標楷體"/>
      <family val="4"/>
    </font>
    <font>
      <sz val="10.5"/>
      <name val="標楷體"/>
      <family val="4"/>
    </font>
    <font>
      <i/>
      <sz val="7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179" fontId="12" fillId="0" borderId="0" xfId="0" applyNumberFormat="1" applyFont="1" applyAlignment="1">
      <alignment/>
    </xf>
    <xf numFmtId="0" fontId="15" fillId="0" borderId="0" xfId="0" applyFont="1" applyAlignment="1">
      <alignment/>
    </xf>
    <xf numFmtId="179" fontId="15" fillId="0" borderId="0" xfId="0" applyNumberFormat="1" applyFont="1" applyAlignment="1">
      <alignment/>
    </xf>
    <xf numFmtId="179" fontId="12" fillId="0" borderId="0" xfId="0" applyNumberFormat="1" applyFont="1" applyAlignment="1">
      <alignment horizontal="right"/>
    </xf>
    <xf numFmtId="0" fontId="10" fillId="0" borderId="1" xfId="0" applyFont="1" applyBorder="1" applyAlignment="1">
      <alignment/>
    </xf>
    <xf numFmtId="179" fontId="10" fillId="0" borderId="1" xfId="0" applyNumberFormat="1" applyFont="1" applyBorder="1" applyAlignment="1">
      <alignment horizontal="right" vertical="justify"/>
    </xf>
    <xf numFmtId="0" fontId="10" fillId="0" borderId="1" xfId="0" applyFont="1" applyBorder="1" applyAlignment="1">
      <alignment wrapText="1"/>
    </xf>
    <xf numFmtId="179" fontId="18" fillId="0" borderId="0" xfId="0" applyNumberFormat="1" applyFont="1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179" fontId="18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9" fillId="0" borderId="0" xfId="0" applyFont="1" applyAlignment="1">
      <alignment/>
    </xf>
    <xf numFmtId="180" fontId="10" fillId="0" borderId="1" xfId="0" applyNumberFormat="1" applyFont="1" applyBorder="1" applyAlignment="1">
      <alignment horizontal="right" vertical="justify"/>
    </xf>
    <xf numFmtId="0" fontId="20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10" fillId="2" borderId="1" xfId="0" applyFont="1" applyFill="1" applyBorder="1" applyAlignment="1">
      <alignment/>
    </xf>
    <xf numFmtId="178" fontId="10" fillId="2" borderId="1" xfId="0" applyNumberFormat="1" applyFont="1" applyFill="1" applyBorder="1" applyAlignment="1">
      <alignment horizontal="right"/>
    </xf>
    <xf numFmtId="179" fontId="10" fillId="2" borderId="1" xfId="0" applyNumberFormat="1" applyFont="1" applyFill="1" applyBorder="1" applyAlignment="1">
      <alignment horizontal="right"/>
    </xf>
    <xf numFmtId="0" fontId="23" fillId="0" borderId="1" xfId="0" applyFont="1" applyBorder="1" applyAlignment="1">
      <alignment/>
    </xf>
    <xf numFmtId="178" fontId="4" fillId="0" borderId="1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/>
    </xf>
    <xf numFmtId="0" fontId="10" fillId="2" borderId="1" xfId="0" applyFont="1" applyFill="1" applyBorder="1" applyAlignment="1">
      <alignment wrapText="1"/>
    </xf>
    <xf numFmtId="17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76" fontId="4" fillId="2" borderId="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2" xfId="0" applyFont="1" applyBorder="1" applyAlignment="1">
      <alignment horizontal="center"/>
    </xf>
    <xf numFmtId="179" fontId="25" fillId="0" borderId="2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145656"/>
        <c:axId val="478754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225858"/>
        <c:axId val="52706131"/>
      </c:line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7875449"/>
        <c:crosses val="autoZero"/>
        <c:auto val="0"/>
        <c:lblOffset val="100"/>
        <c:noMultiLvlLbl val="0"/>
      </c:catAx>
      <c:valAx>
        <c:axId val="47875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145656"/>
        <c:crossesAt val="1"/>
        <c:crossBetween val="between"/>
        <c:dispUnits/>
      </c:valAx>
      <c:catAx>
        <c:axId val="28225858"/>
        <c:scaling>
          <c:orientation val="minMax"/>
        </c:scaling>
        <c:axPos val="b"/>
        <c:delete val="1"/>
        <c:majorTickMark val="in"/>
        <c:minorTickMark val="none"/>
        <c:tickLblPos val="nextTo"/>
        <c:crossAx val="52706131"/>
        <c:crosses val="autoZero"/>
        <c:auto val="0"/>
        <c:lblOffset val="100"/>
        <c:noMultiLvlLbl val="0"/>
      </c:catAx>
      <c:valAx>
        <c:axId val="52706131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282258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本署及所屬92至95年度歲出預算數─依各計畫所占比重分</a:t>
            </a:r>
          </a:p>
        </c:rich>
      </c:tx>
      <c:layout>
        <c:manualLayout>
          <c:xMode val="factor"/>
          <c:yMode val="factor"/>
          <c:x val="-0.003"/>
          <c:y val="0.046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325"/>
          <c:y val="0.18325"/>
          <c:w val="0.9852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92年度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一般行政</c:v>
                </c:pt>
                <c:pt idx="1">
                  <c:v>水資源企劃及保育</c:v>
                </c:pt>
                <c:pt idx="2">
                  <c:v>河川及排水管理</c:v>
                </c:pt>
                <c:pt idx="3">
                  <c:v>水資源開發及維護</c:v>
                </c:pt>
                <c:pt idx="4">
                  <c:v>河川海岸環境營造</c:v>
                </c:pt>
                <c:pt idx="5">
                  <c:v>水資源科技發展</c:v>
                </c:pt>
              </c:strCache>
            </c:strRef>
          </c:cat>
          <c:val>
            <c:numRef>
              <c:f>Sheet1!$B$2:$B$7</c:f>
              <c:numCache>
                <c:ptCount val="6"/>
                <c:pt idx="0">
                  <c:v>7.78</c:v>
                </c:pt>
                <c:pt idx="1">
                  <c:v>6.56</c:v>
                </c:pt>
                <c:pt idx="2">
                  <c:v>8.37</c:v>
                </c:pt>
                <c:pt idx="3">
                  <c:v>25.17</c:v>
                </c:pt>
                <c:pt idx="4">
                  <c:v>51.36</c:v>
                </c:pt>
                <c:pt idx="5">
                  <c:v>0.6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93年度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一般行政</c:v>
                </c:pt>
                <c:pt idx="1">
                  <c:v>水資源企劃及保育</c:v>
                </c:pt>
                <c:pt idx="2">
                  <c:v>河川及排水管理</c:v>
                </c:pt>
                <c:pt idx="3">
                  <c:v>水資源開發及維護</c:v>
                </c:pt>
                <c:pt idx="4">
                  <c:v>河川海岸環境營造</c:v>
                </c:pt>
                <c:pt idx="5">
                  <c:v>水資源科技發展</c:v>
                </c:pt>
              </c:strCache>
            </c:strRef>
          </c:cat>
          <c:val>
            <c:numRef>
              <c:f>Sheet1!$C$2:$C$7</c:f>
              <c:numCache>
                <c:ptCount val="6"/>
                <c:pt idx="0">
                  <c:v>8.1</c:v>
                </c:pt>
                <c:pt idx="1">
                  <c:v>3.03</c:v>
                </c:pt>
                <c:pt idx="2">
                  <c:v>2.27</c:v>
                </c:pt>
                <c:pt idx="3">
                  <c:v>20.45</c:v>
                </c:pt>
                <c:pt idx="4">
                  <c:v>64.6</c:v>
                </c:pt>
                <c:pt idx="5">
                  <c:v>0.81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94年度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一般行政</c:v>
                </c:pt>
                <c:pt idx="1">
                  <c:v>水資源企劃及保育</c:v>
                </c:pt>
                <c:pt idx="2">
                  <c:v>河川及排水管理</c:v>
                </c:pt>
                <c:pt idx="3">
                  <c:v>水資源開發及維護</c:v>
                </c:pt>
                <c:pt idx="4">
                  <c:v>河川海岸環境營造</c:v>
                </c:pt>
                <c:pt idx="5">
                  <c:v>水資源科技發展</c:v>
                </c:pt>
              </c:strCache>
            </c:strRef>
          </c:cat>
          <c:val>
            <c:numRef>
              <c:f>Sheet1!$D$2:$D$7</c:f>
              <c:numCache>
                <c:ptCount val="6"/>
                <c:pt idx="0">
                  <c:v>8.52</c:v>
                </c:pt>
                <c:pt idx="1">
                  <c:v>2.93</c:v>
                </c:pt>
                <c:pt idx="2">
                  <c:v>2.4</c:v>
                </c:pt>
                <c:pt idx="3">
                  <c:v>28.41</c:v>
                </c:pt>
                <c:pt idx="4">
                  <c:v>56.24</c:v>
                </c:pt>
                <c:pt idx="5">
                  <c:v>0.88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95年度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一般行政</c:v>
                </c:pt>
                <c:pt idx="1">
                  <c:v>水資源企劃及保育</c:v>
                </c:pt>
                <c:pt idx="2">
                  <c:v>河川及排水管理</c:v>
                </c:pt>
                <c:pt idx="3">
                  <c:v>水資源開發及維護</c:v>
                </c:pt>
                <c:pt idx="4">
                  <c:v>河川海岸環境營造</c:v>
                </c:pt>
                <c:pt idx="5">
                  <c:v>水資源科技發展</c:v>
                </c:pt>
              </c:strCache>
            </c:strRef>
          </c:cat>
          <c:val>
            <c:numRef>
              <c:f>Sheet1!$E$2:$E$7</c:f>
              <c:numCache>
                <c:ptCount val="6"/>
                <c:pt idx="0">
                  <c:v>9.9</c:v>
                </c:pt>
                <c:pt idx="1">
                  <c:v>3.26</c:v>
                </c:pt>
                <c:pt idx="2">
                  <c:v>2.7</c:v>
                </c:pt>
                <c:pt idx="3">
                  <c:v>20.92</c:v>
                </c:pt>
                <c:pt idx="4">
                  <c:v>62.3</c:v>
                </c:pt>
                <c:pt idx="5">
                  <c:v>0.92</c:v>
                </c:pt>
              </c:numCache>
            </c:numRef>
          </c:val>
          <c:shape val="box"/>
        </c:ser>
        <c:gapDepth val="0"/>
        <c:shape val="box"/>
        <c:axId val="4593132"/>
        <c:axId val="41338189"/>
      </c:bar3DChart>
      <c:catAx>
        <c:axId val="45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00" b="0" i="1" u="none" baseline="0"/>
            </a:pPr>
          </a:p>
        </c:txPr>
        <c:crossAx val="41338189"/>
        <c:crosses val="autoZero"/>
        <c:auto val="1"/>
        <c:lblOffset val="100"/>
        <c:noMultiLvlLbl val="0"/>
      </c:catAx>
      <c:valAx>
        <c:axId val="41338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3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35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本署及所屬92至95年度歲出預算數─依各計畫所占比重分</a:t>
            </a:r>
          </a:p>
        </c:rich>
      </c:tx>
      <c:layout>
        <c:manualLayout>
          <c:xMode val="factor"/>
          <c:yMode val="factor"/>
          <c:x val="-0.003"/>
          <c:y val="0.046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55"/>
          <c:y val="0.196"/>
          <c:w val="0.9845"/>
          <c:h val="0.7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92年度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/>
            </c:strRef>
          </c:cat>
          <c:val>
            <c:numRef>
              <c:f>Sheet1!$B$2:$B$7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93年度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/>
            </c:strRef>
          </c:cat>
          <c:val>
            <c:numRef>
              <c:f>Sheet1!$C$2:$C$7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94年度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/>
            </c:strRef>
          </c:cat>
          <c:val>
            <c:numRef>
              <c:f>Sheet1!$D$2:$D$7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95年度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/>
            </c:strRef>
          </c:cat>
          <c:val>
            <c:numRef>
              <c:f>Sheet1!$E$2:$E$7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Depth val="0"/>
        <c:shape val="box"/>
        <c:axId val="36499382"/>
        <c:axId val="60058983"/>
      </c:bar3D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525" b="0" i="0" u="none" baseline="0"/>
            </a:pPr>
          </a:p>
        </c:txPr>
        <c:crossAx val="60058983"/>
        <c:crosses val="autoZero"/>
        <c:auto val="1"/>
        <c:lblOffset val="100"/>
        <c:noMultiLvlLbl val="0"/>
      </c:catAx>
      <c:valAx>
        <c:axId val="60058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99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5"/>
          <c:y val="0.35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0.4385</cdr:x>
      <cdr:y>0.07275</cdr:y>
    </cdr:from>
    <cdr:to>
      <cdr:x>0.4865</cdr:x>
      <cdr:y>0.226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臺灣本島現有水庫數量及有效容量─按縣市</a:t>
          </a:r>
          <a:r>
            <a:rPr lang="en-US" cap="none" sz="900" b="0" i="0" u="none" baseline="0">
              <a:latin typeface="標楷體"/>
              <a:ea typeface="標楷體"/>
              <a:cs typeface="標楷體"/>
            </a:rPr>
            <a:t>別分</a:t>
          </a:r>
        </a:p>
      </cdr:txBody>
    </cdr:sp>
  </cdr:relSizeAnchor>
  <cdr:relSizeAnchor xmlns:cdr="http://schemas.openxmlformats.org/drawingml/2006/chartDrawing">
    <cdr:from>
      <cdr:x>0.4535</cdr:x>
      <cdr:y>0.22525</cdr:y>
    </cdr:from>
    <cdr:to>
      <cdr:x>0.472</cdr:x>
      <cdr:y>0.355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民國九十年底</a:t>
          </a:r>
        </a:p>
      </cdr:txBody>
    </cdr:sp>
  </cdr:relSizeAnchor>
  <cdr:relSizeAnchor xmlns:cdr="http://schemas.openxmlformats.org/drawingml/2006/chartDrawing">
    <cdr:from>
      <cdr:x>0.1245</cdr:x>
      <cdr:y>0.1715</cdr:y>
    </cdr:from>
    <cdr:to>
      <cdr:x>0.39925</cdr:x>
      <cdr:y>0.27125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座</a:t>
          </a:r>
        </a:p>
      </cdr:txBody>
    </cdr:sp>
  </cdr:relSizeAnchor>
  <cdr:relSizeAnchor xmlns:cdr="http://schemas.openxmlformats.org/drawingml/2006/chartDrawing">
    <cdr:from>
      <cdr:x>0.50325</cdr:x>
      <cdr:y>0.1715</cdr:y>
    </cdr:from>
    <cdr:to>
      <cdr:x>1</cdr:x>
      <cdr:y>0.32425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萬立方公尺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0.101</cdr:y>
    </cdr:from>
    <cdr:to>
      <cdr:x>0.08625</cdr:x>
      <cdr:y>0.182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342900"/>
          <a:ext cx="257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142875</xdr:rowOff>
    </xdr:from>
    <xdr:to>
      <xdr:col>5</xdr:col>
      <xdr:colOff>1323975</xdr:colOff>
      <xdr:row>8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1200150"/>
          <a:ext cx="6734175" cy="3629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600" b="0" i="0" u="none" baseline="0"/>
            <a:t>    本署及所屬92至95年度歲出預算數，若依各計畫預算數占各該當年度預算數比重來看，以「河川海岸環境營造」計畫為最高，其92年度占51.36％、93度占64.60％、94年度占56.24％、95年度占62.30％，其次為「水資源開發及維護」計畫，其92年度占25.17％、93度占20.45％、94年度占28.41％、95年度占20.92％，再次為「一般行政」計畫，其92年度占7.78％、93度占8.10％、94年度占8.52％、95年度占9.90％，而「水資源企劃及保育」、「河川及排水管理」及「水資源科技發展」等計畫93至95年度之各年度比重之合計均不及7%。
    綜上所述，本署及所屬92至95年度歲出預算數，各計畫預算數占各該當年度預算數比重，「河川海岸環境營造」約占五、六成，「水資源開發及維護」約占二成多，「一般行政」將近一成，而其餘計畫之合計大多不及一成。
    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0" y="9505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10</xdr:row>
      <xdr:rowOff>0</xdr:rowOff>
    </xdr:from>
    <xdr:to>
      <xdr:col>5</xdr:col>
      <xdr:colOff>1266825</xdr:colOff>
      <xdr:row>14</xdr:row>
      <xdr:rowOff>95250</xdr:rowOff>
    </xdr:to>
    <xdr:graphicFrame>
      <xdr:nvGraphicFramePr>
        <xdr:cNvPr id="3" name="Chart 6"/>
        <xdr:cNvGraphicFramePr/>
      </xdr:nvGraphicFramePr>
      <xdr:xfrm>
        <a:off x="209550" y="5305425"/>
        <a:ext cx="65627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0.109</cdr:y>
    </cdr:from>
    <cdr:to>
      <cdr:x>0.08725</cdr:x>
      <cdr:y>0.19575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42900"/>
          <a:ext cx="247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133350</xdr:rowOff>
    </xdr:from>
    <xdr:to>
      <xdr:col>6</xdr:col>
      <xdr:colOff>276225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85725" y="1847850"/>
        <a:ext cx="6210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12.875" style="3" customWidth="1"/>
    <col min="2" max="2" width="17.50390625" style="4" customWidth="1"/>
    <col min="3" max="3" width="12.25390625" style="4" customWidth="1"/>
    <col min="4" max="4" width="17.50390625" style="4" customWidth="1"/>
    <col min="5" max="5" width="12.125" style="4" customWidth="1"/>
    <col min="6" max="6" width="19.00390625" style="4" customWidth="1"/>
    <col min="7" max="7" width="9.375" style="4" customWidth="1"/>
    <col min="8" max="9" width="6.125" style="4" customWidth="1"/>
    <col min="10" max="10" width="7.125" style="4" customWidth="1"/>
    <col min="11" max="17" width="6.125" style="4" customWidth="1"/>
    <col min="18" max="16384" width="9.00390625" style="2" customWidth="1"/>
  </cols>
  <sheetData>
    <row r="1" spans="1:17" s="1" customFormat="1" ht="38.25" customHeight="1">
      <c r="A1" s="40" t="s">
        <v>0</v>
      </c>
      <c r="B1" s="40"/>
      <c r="C1" s="40"/>
      <c r="D1" s="40"/>
      <c r="E1" s="40"/>
      <c r="F1" s="40"/>
      <c r="G1" s="21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7" customFormat="1" ht="45" customHeight="1">
      <c r="A2" s="23" t="s">
        <v>13</v>
      </c>
      <c r="B2" s="6"/>
      <c r="C2" s="6"/>
      <c r="F2" s="22" t="s">
        <v>16</v>
      </c>
      <c r="H2" s="8"/>
      <c r="I2" s="8"/>
      <c r="J2" s="8"/>
      <c r="K2" s="8"/>
      <c r="L2" s="8"/>
      <c r="M2" s="8"/>
      <c r="N2" s="6"/>
      <c r="O2" s="6"/>
      <c r="P2" s="6"/>
      <c r="Q2" s="9"/>
    </row>
    <row r="3" ht="47.25" customHeight="1"/>
    <row r="4" ht="51.75" customHeight="1"/>
    <row r="5" ht="42.75" customHeight="1"/>
    <row r="6" ht="42.75" customHeight="1"/>
    <row r="7" ht="42.75" customHeight="1"/>
    <row r="8" ht="42.75" customHeight="1"/>
    <row r="9" ht="32.25" customHeight="1"/>
    <row r="10" ht="32.25" customHeight="1"/>
    <row r="11" ht="66.75" customHeight="1"/>
    <row r="12" ht="66.75" customHeight="1"/>
    <row r="13" ht="66.75" customHeight="1"/>
    <row r="14" ht="66.75" customHeight="1"/>
    <row r="15" ht="20.25" customHeight="1"/>
    <row r="16" ht="27" customHeight="1"/>
  </sheetData>
  <mergeCells count="1">
    <mergeCell ref="A1:F1"/>
  </mergeCells>
  <printOptions horizontalCentered="1"/>
  <pageMargins left="0.4724409448818898" right="0.35433070866141736" top="0.95" bottom="1.22" header="0.5118110236220472" footer="0.79"/>
  <pageSetup horizontalDpi="1200" verticalDpi="1200" orientation="portrait" paperSize="9" scale="95" r:id="rId2"/>
  <headerFooter alignWithMargins="0">
    <oddFooter>&amp;C&amp;"Times New Roman,標準"STA.172-1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6">
      <selection activeCell="A33" sqref="A33"/>
    </sheetView>
  </sheetViews>
  <sheetFormatPr defaultColWidth="9.00390625" defaultRowHeight="16.5"/>
  <cols>
    <col min="1" max="1" width="22.25390625" style="2" customWidth="1"/>
    <col min="2" max="2" width="13.75390625" style="2" customWidth="1"/>
    <col min="3" max="3" width="9.25390625" style="4" customWidth="1"/>
    <col min="4" max="4" width="13.50390625" style="2" customWidth="1"/>
    <col min="5" max="5" width="9.375" style="4" customWidth="1"/>
    <col min="6" max="6" width="13.625" style="2" customWidth="1"/>
    <col min="7" max="7" width="9.00390625" style="4" customWidth="1"/>
    <col min="8" max="8" width="13.375" style="2" customWidth="1"/>
    <col min="9" max="16384" width="9.00390625" style="2" customWidth="1"/>
  </cols>
  <sheetData>
    <row r="1" spans="1:16" s="1" customFormat="1" ht="38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5"/>
      <c r="K1" s="5"/>
      <c r="L1" s="5"/>
      <c r="M1" s="5"/>
      <c r="N1" s="5"/>
      <c r="O1" s="5"/>
      <c r="P1" s="5"/>
    </row>
    <row r="2" spans="1:16" s="14" customFormat="1" ht="21" customHeight="1">
      <c r="A2" s="39" t="s">
        <v>42</v>
      </c>
      <c r="B2" s="13"/>
      <c r="C2" s="13"/>
      <c r="F2" s="13"/>
      <c r="G2" s="13"/>
      <c r="H2" s="15"/>
      <c r="I2" s="15"/>
      <c r="J2" s="15"/>
      <c r="K2" s="15"/>
      <c r="L2" s="15"/>
      <c r="M2" s="13"/>
      <c r="N2" s="13"/>
      <c r="O2" s="13"/>
      <c r="P2" s="16"/>
    </row>
    <row r="3" spans="1:9" s="35" customFormat="1" ht="27" customHeight="1">
      <c r="A3" s="43" t="s">
        <v>45</v>
      </c>
      <c r="B3" s="43"/>
      <c r="C3" s="43"/>
      <c r="D3" s="43"/>
      <c r="E3" s="43"/>
      <c r="F3" s="43"/>
      <c r="G3" s="43"/>
      <c r="H3" s="43"/>
      <c r="I3" s="43"/>
    </row>
    <row r="4" spans="1:9" s="36" customFormat="1" ht="24.75" customHeight="1">
      <c r="A4" s="46" t="s">
        <v>46</v>
      </c>
      <c r="B4" s="41" t="s">
        <v>36</v>
      </c>
      <c r="C4" s="41"/>
      <c r="D4" s="44" t="s">
        <v>37</v>
      </c>
      <c r="E4" s="45"/>
      <c r="F4" s="41" t="s">
        <v>38</v>
      </c>
      <c r="G4" s="41"/>
      <c r="H4" s="41" t="s">
        <v>39</v>
      </c>
      <c r="I4" s="41"/>
    </row>
    <row r="5" spans="1:9" s="36" customFormat="1" ht="21" customHeight="1">
      <c r="A5" s="47"/>
      <c r="B5" s="37" t="s">
        <v>40</v>
      </c>
      <c r="C5" s="38" t="s">
        <v>41</v>
      </c>
      <c r="D5" s="37" t="s">
        <v>40</v>
      </c>
      <c r="E5" s="38" t="s">
        <v>41</v>
      </c>
      <c r="F5" s="37" t="s">
        <v>40</v>
      </c>
      <c r="G5" s="38" t="s">
        <v>41</v>
      </c>
      <c r="H5" s="37" t="s">
        <v>40</v>
      </c>
      <c r="I5" s="38" t="s">
        <v>41</v>
      </c>
    </row>
    <row r="6" spans="1:9" s="24" customFormat="1" ht="25.5" customHeight="1">
      <c r="A6" s="25" t="s">
        <v>44</v>
      </c>
      <c r="B6" s="26">
        <f>B7+B10+B15+B20+B24+B27+B29+B30</f>
        <v>23198328</v>
      </c>
      <c r="C6" s="27">
        <f aca="true" t="shared" si="0" ref="C6:C17">(B6/$B$6)*100</f>
        <v>100</v>
      </c>
      <c r="D6" s="26">
        <f>D7+D10+D15+D20+D24+D27+D29+D30</f>
        <v>22585754</v>
      </c>
      <c r="E6" s="27">
        <f>(D6/$D$6)*100</f>
        <v>100</v>
      </c>
      <c r="F6" s="26">
        <f>F7+F10+F15+F20+F24+F27+F29+F30</f>
        <v>21656333</v>
      </c>
      <c r="G6" s="27">
        <f>(F6/$F$6)*100</f>
        <v>100</v>
      </c>
      <c r="H6" s="26">
        <f>H7+H10+H15+H20+H24+H27+H29+H30</f>
        <v>18702104</v>
      </c>
      <c r="I6" s="27">
        <f>(H6/$H$6)*100</f>
        <v>100</v>
      </c>
    </row>
    <row r="7" spans="1:9" s="24" customFormat="1" ht="25.5" customHeight="1">
      <c r="A7" s="25" t="s">
        <v>3</v>
      </c>
      <c r="B7" s="26">
        <f>SUM(B8:B9)</f>
        <v>1804756</v>
      </c>
      <c r="C7" s="27">
        <f t="shared" si="0"/>
        <v>7.779681363243076</v>
      </c>
      <c r="D7" s="26">
        <f>SUM(D8:D9)</f>
        <v>1830344</v>
      </c>
      <c r="E7" s="27">
        <f aca="true" t="shared" si="1" ref="E7:E30">(D7/$D$6)*100</f>
        <v>8.103975629947975</v>
      </c>
      <c r="F7" s="26">
        <f>SUM(F8:F9)</f>
        <v>1844156</v>
      </c>
      <c r="G7" s="27">
        <f>(F7/$F$6)*100</f>
        <v>8.515550624383177</v>
      </c>
      <c r="H7" s="26">
        <f>SUM(H8:H9)</f>
        <v>1851111</v>
      </c>
      <c r="I7" s="27">
        <f aca="true" t="shared" si="2" ref="I7:I29">(H7/$H$6)*100</f>
        <v>9.897875661476377</v>
      </c>
    </row>
    <row r="8" spans="1:9" ht="25.5" customHeight="1">
      <c r="A8" s="28" t="s">
        <v>20</v>
      </c>
      <c r="B8" s="29">
        <v>1649040</v>
      </c>
      <c r="C8" s="30">
        <f t="shared" si="0"/>
        <v>7.10844333264018</v>
      </c>
      <c r="D8" s="29">
        <v>1696991</v>
      </c>
      <c r="E8" s="30">
        <f t="shared" si="1"/>
        <v>7.513545928110259</v>
      </c>
      <c r="F8" s="29">
        <v>1698056</v>
      </c>
      <c r="G8" s="30">
        <f aca="true" t="shared" si="3" ref="G8:G30">(F8/$F$6)*100</f>
        <v>7.840921175343951</v>
      </c>
      <c r="H8" s="29">
        <v>1710234</v>
      </c>
      <c r="I8" s="30">
        <f t="shared" si="2"/>
        <v>9.144607473041535</v>
      </c>
    </row>
    <row r="9" spans="1:9" ht="25.5" customHeight="1">
      <c r="A9" s="28" t="s">
        <v>21</v>
      </c>
      <c r="B9" s="29">
        <v>155716</v>
      </c>
      <c r="C9" s="30">
        <f t="shared" si="0"/>
        <v>0.6712380306028952</v>
      </c>
      <c r="D9" s="29">
        <v>133353</v>
      </c>
      <c r="E9" s="30">
        <f t="shared" si="1"/>
        <v>0.5904297018377159</v>
      </c>
      <c r="F9" s="29">
        <v>146100</v>
      </c>
      <c r="G9" s="30">
        <f t="shared" si="3"/>
        <v>0.6746294490392256</v>
      </c>
      <c r="H9" s="29">
        <v>140877</v>
      </c>
      <c r="I9" s="30">
        <f t="shared" si="2"/>
        <v>0.7532681884348413</v>
      </c>
    </row>
    <row r="10" spans="1:9" s="24" customFormat="1" ht="25.5" customHeight="1">
      <c r="A10" s="31" t="s">
        <v>4</v>
      </c>
      <c r="B10" s="26">
        <f>B11+B12+B13+B14</f>
        <v>1521284</v>
      </c>
      <c r="C10" s="27">
        <f t="shared" si="0"/>
        <v>6.557731229595512</v>
      </c>
      <c r="D10" s="26">
        <f>D11+D12+D13+D14</f>
        <v>684689</v>
      </c>
      <c r="E10" s="27">
        <f t="shared" si="1"/>
        <v>3.031508268442134</v>
      </c>
      <c r="F10" s="26">
        <f>F11+F12+F13+F14</f>
        <v>635200</v>
      </c>
      <c r="G10" s="27">
        <f t="shared" si="3"/>
        <v>2.933091211702369</v>
      </c>
      <c r="H10" s="26">
        <f>H11+H12+H13+H14</f>
        <v>609313</v>
      </c>
      <c r="I10" s="27">
        <f t="shared" si="2"/>
        <v>3.2579917211453853</v>
      </c>
    </row>
    <row r="11" spans="1:9" ht="25.5" customHeight="1">
      <c r="A11" s="28" t="s">
        <v>22</v>
      </c>
      <c r="B11" s="29">
        <v>41639</v>
      </c>
      <c r="C11" s="30">
        <f t="shared" si="0"/>
        <v>0.17949138403422868</v>
      </c>
      <c r="D11" s="29">
        <v>31864</v>
      </c>
      <c r="E11" s="30">
        <f t="shared" si="1"/>
        <v>0.14108008083325446</v>
      </c>
      <c r="F11" s="29">
        <v>29394</v>
      </c>
      <c r="G11" s="30">
        <f t="shared" si="3"/>
        <v>0.13572934993195757</v>
      </c>
      <c r="H11" s="29">
        <v>27208</v>
      </c>
      <c r="I11" s="30">
        <f t="shared" si="2"/>
        <v>0.14548095765054028</v>
      </c>
    </row>
    <row r="12" spans="1:9" ht="25.5" customHeight="1">
      <c r="A12" s="28" t="s">
        <v>23</v>
      </c>
      <c r="B12" s="29">
        <v>477592</v>
      </c>
      <c r="C12" s="30">
        <f t="shared" si="0"/>
        <v>2.058734577767846</v>
      </c>
      <c r="D12" s="29">
        <v>200740</v>
      </c>
      <c r="E12" s="30">
        <f t="shared" si="1"/>
        <v>0.8887903410264719</v>
      </c>
      <c r="F12" s="29">
        <v>133137</v>
      </c>
      <c r="G12" s="30">
        <f t="shared" si="3"/>
        <v>0.61477166979285</v>
      </c>
      <c r="H12" s="29">
        <v>118783</v>
      </c>
      <c r="I12" s="30">
        <f t="shared" si="2"/>
        <v>0.6351317477434625</v>
      </c>
    </row>
    <row r="13" spans="1:9" ht="25.5" customHeight="1">
      <c r="A13" s="28" t="s">
        <v>24</v>
      </c>
      <c r="B13" s="29">
        <v>958677</v>
      </c>
      <c r="C13" s="30">
        <f t="shared" si="0"/>
        <v>4.132526275169486</v>
      </c>
      <c r="D13" s="29">
        <v>411242</v>
      </c>
      <c r="E13" s="30">
        <f t="shared" si="1"/>
        <v>1.820802617437523</v>
      </c>
      <c r="F13" s="29">
        <v>433744</v>
      </c>
      <c r="G13" s="30">
        <f t="shared" si="3"/>
        <v>2.002850621109308</v>
      </c>
      <c r="H13" s="29">
        <v>425086</v>
      </c>
      <c r="I13" s="30">
        <f t="shared" si="2"/>
        <v>2.2729314306026747</v>
      </c>
    </row>
    <row r="14" spans="1:9" ht="25.5" customHeight="1">
      <c r="A14" s="28" t="s">
        <v>25</v>
      </c>
      <c r="B14" s="29">
        <v>43376</v>
      </c>
      <c r="C14" s="30">
        <f t="shared" si="0"/>
        <v>0.18697899262395118</v>
      </c>
      <c r="D14" s="29">
        <v>40843</v>
      </c>
      <c r="E14" s="30">
        <f t="shared" si="1"/>
        <v>0.18083522914488487</v>
      </c>
      <c r="F14" s="29">
        <v>38925</v>
      </c>
      <c r="G14" s="30">
        <f t="shared" si="3"/>
        <v>0.17973957086825365</v>
      </c>
      <c r="H14" s="29">
        <v>38236</v>
      </c>
      <c r="I14" s="30">
        <f t="shared" si="2"/>
        <v>0.2044475851487084</v>
      </c>
    </row>
    <row r="15" spans="1:9" s="24" customFormat="1" ht="25.5" customHeight="1">
      <c r="A15" s="25" t="s">
        <v>1</v>
      </c>
      <c r="B15" s="26">
        <f>SUM(B16:B19)</f>
        <v>1942812</v>
      </c>
      <c r="C15" s="27">
        <f t="shared" si="0"/>
        <v>8.374793217856045</v>
      </c>
      <c r="D15" s="26">
        <f>SUM(D16:D19)</f>
        <v>511613</v>
      </c>
      <c r="E15" s="27">
        <f t="shared" si="1"/>
        <v>2.2652022155204556</v>
      </c>
      <c r="F15" s="26">
        <f>SUM(F16:F19)</f>
        <v>518843</v>
      </c>
      <c r="G15" s="27">
        <f t="shared" si="3"/>
        <v>2.3958026504302463</v>
      </c>
      <c r="H15" s="26">
        <f>SUM(H16:H19)</f>
        <v>505262</v>
      </c>
      <c r="I15" s="27">
        <f t="shared" si="2"/>
        <v>2.701631859174775</v>
      </c>
    </row>
    <row r="16" spans="1:9" ht="25.5" customHeight="1">
      <c r="A16" s="28" t="s">
        <v>26</v>
      </c>
      <c r="B16" s="29">
        <v>1478990</v>
      </c>
      <c r="C16" s="30">
        <f t="shared" si="0"/>
        <v>6.375416366213979</v>
      </c>
      <c r="D16" s="29">
        <v>493200</v>
      </c>
      <c r="E16" s="30">
        <f t="shared" si="1"/>
        <v>2.183677374684945</v>
      </c>
      <c r="F16" s="29">
        <v>501761</v>
      </c>
      <c r="G16" s="30">
        <f t="shared" si="3"/>
        <v>2.3169250306596227</v>
      </c>
      <c r="H16" s="29">
        <v>488591</v>
      </c>
      <c r="I16" s="30">
        <f t="shared" si="2"/>
        <v>2.612492155962773</v>
      </c>
    </row>
    <row r="17" spans="1:9" ht="25.5" customHeight="1">
      <c r="A17" s="28" t="s">
        <v>27</v>
      </c>
      <c r="B17" s="29">
        <v>89049</v>
      </c>
      <c r="C17" s="30">
        <f t="shared" si="0"/>
        <v>0.3838595609131831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</row>
    <row r="18" spans="1:9" ht="25.5" customHeight="1">
      <c r="A18" s="33" t="s">
        <v>12</v>
      </c>
      <c r="B18" s="32">
        <v>0</v>
      </c>
      <c r="C18" s="32">
        <v>0</v>
      </c>
      <c r="D18" s="29">
        <v>5590</v>
      </c>
      <c r="E18" s="30">
        <f t="shared" si="1"/>
        <v>0.02475011460764161</v>
      </c>
      <c r="F18" s="29">
        <v>5060</v>
      </c>
      <c r="G18" s="30">
        <f t="shared" si="3"/>
        <v>0.023364989816142927</v>
      </c>
      <c r="H18" s="29">
        <v>4665</v>
      </c>
      <c r="I18" s="30">
        <f t="shared" si="2"/>
        <v>0.024943717562473187</v>
      </c>
    </row>
    <row r="19" spans="1:9" ht="25.5" customHeight="1">
      <c r="A19" s="28" t="s">
        <v>28</v>
      </c>
      <c r="B19" s="29">
        <v>374773</v>
      </c>
      <c r="C19" s="30">
        <f aca="true" t="shared" si="4" ref="C19:C30">(B19/$B$6)*100</f>
        <v>1.6155172907288837</v>
      </c>
      <c r="D19" s="29">
        <v>12823</v>
      </c>
      <c r="E19" s="30">
        <f t="shared" si="1"/>
        <v>0.056774726227869124</v>
      </c>
      <c r="F19" s="29">
        <v>12022</v>
      </c>
      <c r="G19" s="30">
        <f t="shared" si="3"/>
        <v>0.05551262995448029</v>
      </c>
      <c r="H19" s="29">
        <v>12006</v>
      </c>
      <c r="I19" s="30">
        <f t="shared" si="2"/>
        <v>0.06419598564952905</v>
      </c>
    </row>
    <row r="20" spans="1:9" s="24" customFormat="1" ht="25.5" customHeight="1">
      <c r="A20" s="25" t="s">
        <v>2</v>
      </c>
      <c r="B20" s="26">
        <f>SUM(B21:B23)</f>
        <v>5840126</v>
      </c>
      <c r="C20" s="27">
        <f t="shared" si="4"/>
        <v>25.174771216270415</v>
      </c>
      <c r="D20" s="26">
        <f>SUM(D21:D23)</f>
        <v>4618345</v>
      </c>
      <c r="E20" s="27">
        <f t="shared" si="1"/>
        <v>20.448044373457712</v>
      </c>
      <c r="F20" s="26">
        <f>SUM(F21:F23)</f>
        <v>6153250</v>
      </c>
      <c r="G20" s="27">
        <f t="shared" si="3"/>
        <v>28.413166716636653</v>
      </c>
      <c r="H20" s="26">
        <f>SUM(H21:H23)</f>
        <v>3913123</v>
      </c>
      <c r="I20" s="27">
        <f t="shared" si="2"/>
        <v>20.923437277431457</v>
      </c>
    </row>
    <row r="21" spans="1:9" ht="25.5" customHeight="1">
      <c r="A21" s="28" t="s">
        <v>29</v>
      </c>
      <c r="B21" s="29">
        <v>97726</v>
      </c>
      <c r="C21" s="30">
        <f t="shared" si="4"/>
        <v>0.42126311861785903</v>
      </c>
      <c r="D21" s="29">
        <v>98321</v>
      </c>
      <c r="E21" s="30">
        <f t="shared" si="1"/>
        <v>0.43532308020356547</v>
      </c>
      <c r="F21" s="29">
        <v>188714</v>
      </c>
      <c r="G21" s="30">
        <f t="shared" si="3"/>
        <v>0.8714032980560467</v>
      </c>
      <c r="H21" s="29">
        <v>433443</v>
      </c>
      <c r="I21" s="30">
        <f t="shared" si="2"/>
        <v>2.317616242536134</v>
      </c>
    </row>
    <row r="22" spans="1:9" ht="25.5" customHeight="1">
      <c r="A22" s="28" t="s">
        <v>30</v>
      </c>
      <c r="B22" s="29">
        <v>4275200</v>
      </c>
      <c r="C22" s="30">
        <f t="shared" si="4"/>
        <v>18.42891435969006</v>
      </c>
      <c r="D22" s="29">
        <v>4254084</v>
      </c>
      <c r="E22" s="30">
        <f t="shared" si="1"/>
        <v>18.83525340796681</v>
      </c>
      <c r="F22" s="29">
        <v>5318755</v>
      </c>
      <c r="G22" s="30">
        <f t="shared" si="3"/>
        <v>24.559813519675746</v>
      </c>
      <c r="H22" s="29">
        <v>3036496</v>
      </c>
      <c r="I22" s="30">
        <f t="shared" si="2"/>
        <v>16.236119743532598</v>
      </c>
    </row>
    <row r="23" spans="1:9" ht="25.5" customHeight="1">
      <c r="A23" s="28" t="s">
        <v>31</v>
      </c>
      <c r="B23" s="29">
        <v>1467200</v>
      </c>
      <c r="C23" s="30">
        <f t="shared" si="4"/>
        <v>6.324593737962495</v>
      </c>
      <c r="D23" s="29">
        <v>265940</v>
      </c>
      <c r="E23" s="30">
        <f t="shared" si="1"/>
        <v>1.1774678852873364</v>
      </c>
      <c r="F23" s="29">
        <v>645781</v>
      </c>
      <c r="G23" s="30">
        <f t="shared" si="3"/>
        <v>2.9819498989048605</v>
      </c>
      <c r="H23" s="29">
        <v>443184</v>
      </c>
      <c r="I23" s="30">
        <f t="shared" si="2"/>
        <v>2.3697012913627256</v>
      </c>
    </row>
    <row r="24" spans="1:9" s="24" customFormat="1" ht="25.5" customHeight="1">
      <c r="A24" s="25" t="s">
        <v>33</v>
      </c>
      <c r="B24" s="26">
        <f>SUM(B25:B26)</f>
        <v>11915401</v>
      </c>
      <c r="C24" s="27">
        <f t="shared" si="4"/>
        <v>51.363188760845176</v>
      </c>
      <c r="D24" s="26">
        <f>SUM(D25:D26)</f>
        <v>14590973</v>
      </c>
      <c r="E24" s="27">
        <f t="shared" si="1"/>
        <v>64.60254990822976</v>
      </c>
      <c r="F24" s="26">
        <f>SUM(F25:F26)</f>
        <v>12180497</v>
      </c>
      <c r="G24" s="27">
        <f t="shared" si="3"/>
        <v>56.24450362856906</v>
      </c>
      <c r="H24" s="26">
        <f>SUM(H25:H26)</f>
        <v>11650876</v>
      </c>
      <c r="I24" s="27">
        <f t="shared" si="2"/>
        <v>62.297140471467806</v>
      </c>
    </row>
    <row r="25" spans="1:9" ht="25.5" customHeight="1">
      <c r="A25" s="28" t="s">
        <v>34</v>
      </c>
      <c r="B25" s="29">
        <v>7367053</v>
      </c>
      <c r="C25" s="30">
        <f t="shared" si="4"/>
        <v>31.756827474807668</v>
      </c>
      <c r="D25" s="29">
        <v>12198777</v>
      </c>
      <c r="E25" s="30">
        <f t="shared" si="1"/>
        <v>54.01093538874107</v>
      </c>
      <c r="F25" s="29">
        <v>9440348</v>
      </c>
      <c r="G25" s="30">
        <f t="shared" si="3"/>
        <v>43.591627446807365</v>
      </c>
      <c r="H25" s="29">
        <v>10162492</v>
      </c>
      <c r="I25" s="30">
        <f t="shared" si="2"/>
        <v>54.33876316803714</v>
      </c>
    </row>
    <row r="26" spans="1:9" ht="25.5" customHeight="1">
      <c r="A26" s="28" t="s">
        <v>35</v>
      </c>
      <c r="B26" s="29">
        <v>4548348</v>
      </c>
      <c r="C26" s="30">
        <f t="shared" si="4"/>
        <v>19.60636128603751</v>
      </c>
      <c r="D26" s="29">
        <v>2392196</v>
      </c>
      <c r="E26" s="30">
        <f t="shared" si="1"/>
        <v>10.5916145194887</v>
      </c>
      <c r="F26" s="29">
        <v>2740149</v>
      </c>
      <c r="G26" s="30">
        <f t="shared" si="3"/>
        <v>12.652876181761705</v>
      </c>
      <c r="H26" s="29">
        <v>1488384</v>
      </c>
      <c r="I26" s="30">
        <f t="shared" si="2"/>
        <v>7.958377303430673</v>
      </c>
    </row>
    <row r="27" spans="1:9" s="24" customFormat="1" ht="25.5" customHeight="1">
      <c r="A27" s="25" t="s">
        <v>5</v>
      </c>
      <c r="B27" s="26">
        <f>SUM(B28)</f>
        <v>138311</v>
      </c>
      <c r="C27" s="27">
        <f t="shared" si="4"/>
        <v>0.5962110717634478</v>
      </c>
      <c r="D27" s="26">
        <f>SUM(D28)</f>
        <v>179450</v>
      </c>
      <c r="E27" s="27">
        <f>E28</f>
        <v>0.81</v>
      </c>
      <c r="F27" s="26">
        <f>SUM(F28)</f>
        <v>190677</v>
      </c>
      <c r="G27" s="27">
        <f t="shared" si="3"/>
        <v>0.8804676211803725</v>
      </c>
      <c r="H27" s="26">
        <f>SUM(H28)</f>
        <v>172109</v>
      </c>
      <c r="I27" s="27">
        <f t="shared" si="2"/>
        <v>0.9202654417920036</v>
      </c>
    </row>
    <row r="28" spans="1:9" ht="25.5" customHeight="1">
      <c r="A28" s="28" t="s">
        <v>32</v>
      </c>
      <c r="B28" s="29">
        <v>138311</v>
      </c>
      <c r="C28" s="30">
        <f t="shared" si="4"/>
        <v>0.5962110717634478</v>
      </c>
      <c r="D28" s="29">
        <v>179450</v>
      </c>
      <c r="E28" s="30">
        <v>0.81</v>
      </c>
      <c r="F28" s="29">
        <v>190677</v>
      </c>
      <c r="G28" s="30">
        <f t="shared" si="3"/>
        <v>0.8804676211803725</v>
      </c>
      <c r="H28" s="29">
        <v>172109</v>
      </c>
      <c r="I28" s="30">
        <f t="shared" si="2"/>
        <v>0.9202654417920036</v>
      </c>
    </row>
    <row r="29" spans="1:9" s="24" customFormat="1" ht="25.5" customHeight="1">
      <c r="A29" s="25" t="s">
        <v>6</v>
      </c>
      <c r="B29" s="26">
        <v>310</v>
      </c>
      <c r="C29" s="27">
        <f t="shared" si="4"/>
        <v>0.0013363032025411486</v>
      </c>
      <c r="D29" s="26">
        <v>310</v>
      </c>
      <c r="E29" s="27">
        <f t="shared" si="1"/>
        <v>0.0013725466061482827</v>
      </c>
      <c r="F29" s="26">
        <v>310</v>
      </c>
      <c r="G29" s="27">
        <f t="shared" si="3"/>
        <v>0.0014314519452577684</v>
      </c>
      <c r="H29" s="26">
        <v>310</v>
      </c>
      <c r="I29" s="27">
        <f t="shared" si="2"/>
        <v>0.0016575675121900722</v>
      </c>
    </row>
    <row r="30" spans="1:9" s="24" customFormat="1" ht="25.5" customHeight="1">
      <c r="A30" s="25" t="s">
        <v>15</v>
      </c>
      <c r="B30" s="26">
        <v>35328</v>
      </c>
      <c r="C30" s="27">
        <f t="shared" si="4"/>
        <v>0.15228683722378614</v>
      </c>
      <c r="D30" s="26">
        <v>170030</v>
      </c>
      <c r="E30" s="27">
        <f t="shared" si="1"/>
        <v>0.7528196756238468</v>
      </c>
      <c r="F30" s="26">
        <v>133400</v>
      </c>
      <c r="G30" s="27">
        <f t="shared" si="3"/>
        <v>0.615986095152859</v>
      </c>
      <c r="H30" s="34">
        <v>0</v>
      </c>
      <c r="I30" s="34">
        <v>0</v>
      </c>
    </row>
    <row r="31" spans="1:7" s="18" customFormat="1" ht="19.5" customHeight="1">
      <c r="A31" s="20" t="s">
        <v>7</v>
      </c>
      <c r="B31" s="17"/>
      <c r="C31" s="17"/>
      <c r="D31" s="17"/>
      <c r="E31" s="17"/>
      <c r="F31" s="17"/>
      <c r="G31" s="17"/>
    </row>
    <row r="32" spans="1:7" s="18" customFormat="1" ht="19.5" customHeight="1">
      <c r="A32" s="20" t="s">
        <v>47</v>
      </c>
      <c r="B32" s="17"/>
      <c r="C32" s="17"/>
      <c r="D32" s="17"/>
      <c r="E32" s="17"/>
      <c r="F32" s="17"/>
      <c r="G32" s="17"/>
    </row>
    <row r="33" spans="1:7" s="18" customFormat="1" ht="19.5" customHeight="1">
      <c r="A33" s="20" t="s">
        <v>43</v>
      </c>
      <c r="B33" s="17"/>
      <c r="C33" s="17"/>
      <c r="D33" s="17"/>
      <c r="E33" s="17"/>
      <c r="F33" s="17"/>
      <c r="G33" s="17"/>
    </row>
    <row r="34" spans="1:7" s="18" customFormat="1" ht="19.5" customHeight="1">
      <c r="A34" s="20" t="s">
        <v>17</v>
      </c>
      <c r="B34" s="17"/>
      <c r="C34" s="17"/>
      <c r="D34" s="17"/>
      <c r="E34" s="17"/>
      <c r="F34" s="17"/>
      <c r="G34" s="17"/>
    </row>
    <row r="35" spans="1:7" s="18" customFormat="1" ht="19.5" customHeight="1">
      <c r="A35" s="20" t="s">
        <v>18</v>
      </c>
      <c r="B35" s="17"/>
      <c r="C35" s="17"/>
      <c r="D35" s="17"/>
      <c r="E35" s="17"/>
      <c r="F35" s="17"/>
      <c r="G35" s="17"/>
    </row>
    <row r="36" s="17" customFormat="1" ht="19.5" customHeight="1">
      <c r="A36" s="20" t="s">
        <v>19</v>
      </c>
    </row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</sheetData>
  <mergeCells count="7">
    <mergeCell ref="H4:I4"/>
    <mergeCell ref="A1:I1"/>
    <mergeCell ref="A3:I3"/>
    <mergeCell ref="D4:E4"/>
    <mergeCell ref="B4:C4"/>
    <mergeCell ref="F4:G4"/>
    <mergeCell ref="A4:A5"/>
  </mergeCells>
  <printOptions/>
  <pageMargins left="0.51" right="0.16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&amp;C&amp;"Times New Roman,標準"STA.172-2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7">
      <selection activeCell="A8" sqref="A8"/>
    </sheetView>
  </sheetViews>
  <sheetFormatPr defaultColWidth="9.00390625" defaultRowHeight="16.5"/>
  <cols>
    <col min="1" max="1" width="22.625" style="2" customWidth="1"/>
    <col min="2" max="2" width="13.75390625" style="2" customWidth="1"/>
    <col min="3" max="3" width="10.25390625" style="4" customWidth="1"/>
    <col min="4" max="4" width="14.375" style="4" customWidth="1"/>
    <col min="5" max="16384" width="9.00390625" style="2" customWidth="1"/>
  </cols>
  <sheetData>
    <row r="1" spans="1:5" ht="16.5">
      <c r="A1" s="10"/>
      <c r="B1" s="11" t="s">
        <v>9</v>
      </c>
      <c r="C1" s="11" t="s">
        <v>10</v>
      </c>
      <c r="D1" s="11" t="s">
        <v>8</v>
      </c>
      <c r="E1" s="11" t="s">
        <v>11</v>
      </c>
    </row>
    <row r="2" spans="1:5" ht="16.5">
      <c r="A2" s="10" t="s">
        <v>3</v>
      </c>
      <c r="B2" s="11">
        <v>7.78</v>
      </c>
      <c r="C2" s="11">
        <v>8.1</v>
      </c>
      <c r="D2" s="19">
        <v>8.52</v>
      </c>
      <c r="E2" s="19">
        <v>9.9</v>
      </c>
    </row>
    <row r="3" spans="1:5" ht="19.5" customHeight="1">
      <c r="A3" s="12" t="s">
        <v>4</v>
      </c>
      <c r="B3" s="11">
        <v>6.56</v>
      </c>
      <c r="C3" s="11">
        <v>3.03</v>
      </c>
      <c r="D3" s="19">
        <v>2.93</v>
      </c>
      <c r="E3" s="19">
        <v>3.26</v>
      </c>
    </row>
    <row r="4" spans="1:5" ht="16.5">
      <c r="A4" s="10" t="s">
        <v>1</v>
      </c>
      <c r="B4" s="11">
        <v>8.37</v>
      </c>
      <c r="C4" s="11">
        <v>2.27</v>
      </c>
      <c r="D4" s="19">
        <v>2.4</v>
      </c>
      <c r="E4" s="19">
        <v>2.7</v>
      </c>
    </row>
    <row r="5" spans="1:5" ht="16.5">
      <c r="A5" s="10" t="s">
        <v>2</v>
      </c>
      <c r="B5" s="11">
        <v>25.17</v>
      </c>
      <c r="C5" s="11">
        <v>20.45</v>
      </c>
      <c r="D5" s="19">
        <v>28.41</v>
      </c>
      <c r="E5" s="19">
        <v>20.92</v>
      </c>
    </row>
    <row r="6" spans="1:5" ht="16.5">
      <c r="A6" s="10" t="s">
        <v>14</v>
      </c>
      <c r="B6" s="11">
        <v>51.36</v>
      </c>
      <c r="C6" s="11">
        <v>64.6</v>
      </c>
      <c r="D6" s="19">
        <v>56.24</v>
      </c>
      <c r="E6" s="19">
        <v>62.3</v>
      </c>
    </row>
    <row r="7" spans="1:5" ht="16.5">
      <c r="A7" s="10" t="s">
        <v>5</v>
      </c>
      <c r="B7" s="11">
        <v>0.6</v>
      </c>
      <c r="C7" s="11">
        <v>0.81</v>
      </c>
      <c r="D7" s="19">
        <v>0.88</v>
      </c>
      <c r="E7" s="19">
        <v>0.92</v>
      </c>
    </row>
    <row r="8" spans="2:5" ht="16.5">
      <c r="B8" s="4">
        <f>SUM(B2:B7)</f>
        <v>99.84</v>
      </c>
      <c r="C8" s="4">
        <f>SUM(C2:C7)</f>
        <v>99.25999999999999</v>
      </c>
      <c r="D8" s="4">
        <f>SUM(D2:D7)</f>
        <v>99.38</v>
      </c>
      <c r="E8" s="4">
        <f>SUM(E2:E7)</f>
        <v>100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本署及所屬92至95年度歲出預算數─依各計畫所占比重分</dc:title>
  <dc:subject>本署及所屬92至95年度歲出預算數─依各計畫所占比重分</dc:subject>
  <dc:creator>經濟部水利署</dc:creator>
  <cp:keywords>本署及所屬92至95年度歲出預算數─依各計畫所占比重分</cp:keywords>
  <dc:description>本署及所屬92至95年度歲出預算數─依各計畫所占比重分</dc:description>
  <cp:lastModifiedBy>施雙鳳</cp:lastModifiedBy>
  <cp:lastPrinted>2006-09-22T02:54:01Z</cp:lastPrinted>
  <dcterms:created xsi:type="dcterms:W3CDTF">2002-07-22T01:27:24Z</dcterms:created>
  <dcterms:modified xsi:type="dcterms:W3CDTF">2008-10-23T04:14:35Z</dcterms:modified>
  <cp:category>I6Z</cp:category>
  <cp:version/>
  <cp:contentType/>
  <cp:contentStatus/>
</cp:coreProperties>
</file>