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360" activeTab="0"/>
  </bookViews>
  <sheets>
    <sheet name="A3" sheetId="1" r:id="rId1"/>
  </sheets>
  <definedNames>
    <definedName name="_xlnm.Print_Area" localSheetId="0">'A3'!$A$1:$K$132</definedName>
    <definedName name="_xlnm.Print_Titles" localSheetId="0">'A3'!$1:$9</definedName>
  </definedNames>
  <calcPr fullCalcOnLoad="1"/>
</workbook>
</file>

<file path=xl/sharedStrings.xml><?xml version="1.0" encoding="utf-8"?>
<sst xmlns="http://schemas.openxmlformats.org/spreadsheetml/2006/main" count="290" uniqueCount="155">
  <si>
    <t>公  開  類</t>
  </si>
  <si>
    <t>編製機關</t>
  </si>
  <si>
    <t>表    號</t>
  </si>
  <si>
    <t>　</t>
  </si>
  <si>
    <t>(新臺幣千元)</t>
  </si>
  <si>
    <t>災害種類</t>
  </si>
  <si>
    <t>災害時間</t>
  </si>
  <si>
    <t>堤　　防</t>
  </si>
  <si>
    <t>護　　岸</t>
  </si>
  <si>
    <t>制 水 門</t>
  </si>
  <si>
    <t>其　　他</t>
  </si>
  <si>
    <t>(災害名稱)</t>
  </si>
  <si>
    <t>(公尺)</t>
  </si>
  <si>
    <t>(座)</t>
  </si>
  <si>
    <t>(處)</t>
  </si>
  <si>
    <t>總 計</t>
  </si>
  <si>
    <t>機關長官</t>
  </si>
  <si>
    <t>總計</t>
  </si>
  <si>
    <t>水系別</t>
  </si>
  <si>
    <t>縣市別</t>
  </si>
  <si>
    <t>年 (臨時) 報</t>
  </si>
  <si>
    <t>審  核</t>
  </si>
  <si>
    <t>填  表</t>
  </si>
  <si>
    <t>預　　估　　經　　費</t>
  </si>
  <si>
    <t>復建</t>
  </si>
  <si>
    <t xml:space="preserve"> </t>
  </si>
  <si>
    <t>經濟部水利署</t>
  </si>
  <si>
    <t>1140-00-01</t>
  </si>
  <si>
    <r>
      <t>受　　損　　情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形</t>
    </r>
  </si>
  <si>
    <r>
      <t>搶修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搶險</t>
    </r>
    <r>
      <rPr>
        <sz val="12"/>
        <rFont val="Times New Roman"/>
        <family val="1"/>
      </rPr>
      <t>)</t>
    </r>
  </si>
  <si>
    <t>主辦業務人員</t>
  </si>
  <si>
    <t>主辦統計人員</t>
  </si>
  <si>
    <t>資料來源：本署所屬各河川局、各直轄市政府、各縣(市)政府。</t>
  </si>
  <si>
    <t>填表說明：1.本表由本署會計室編製一式二份，一份送本署河川海岸組，一份自存，並公布於本署網站。</t>
  </si>
  <si>
    <t>天然災害河川防洪設施受損情形</t>
  </si>
  <si>
    <t>臨時報於災害發生後次月底前編報</t>
  </si>
  <si>
    <t>年報於次年三月底前編報</t>
  </si>
  <si>
    <t>　　　　　2.臨時報：各填報單位於每次災害發生後十日內將資料報送本署，由本署於災害發生後次月底前完成彙編。</t>
  </si>
  <si>
    <t>　　　   　 年  報：各填報單位於次年元月底前將年報資料報送本署，由本署於次年三月底前完成彙編。</t>
  </si>
  <si>
    <t>93.12.3~12.4</t>
  </si>
  <si>
    <t>蘭陽溪</t>
  </si>
  <si>
    <t>宜蘭縣</t>
  </si>
  <si>
    <t>93.8.24~8.25</t>
  </si>
  <si>
    <t>鳳山溪</t>
  </si>
  <si>
    <t>新竹縣</t>
  </si>
  <si>
    <t>新竹市</t>
  </si>
  <si>
    <t>苗栗縣</t>
  </si>
  <si>
    <t>後龍溪</t>
  </si>
  <si>
    <t>93.7.2~7.4</t>
  </si>
  <si>
    <t>臺中縣</t>
  </si>
  <si>
    <t>大甲溪</t>
  </si>
  <si>
    <t>南投縣</t>
  </si>
  <si>
    <t>93.7.2~7.8</t>
  </si>
  <si>
    <t>臺中市</t>
  </si>
  <si>
    <t>彰化縣</t>
  </si>
  <si>
    <t>93.8.24</t>
  </si>
  <si>
    <t>濁水溪</t>
  </si>
  <si>
    <t>北港溪</t>
  </si>
  <si>
    <t>雲林縣</t>
  </si>
  <si>
    <t>八掌溪</t>
  </si>
  <si>
    <t>嘉義縣</t>
  </si>
  <si>
    <t>朴子溪</t>
  </si>
  <si>
    <t>急水溪</t>
  </si>
  <si>
    <t>臺南縣</t>
  </si>
  <si>
    <t>屏東縣</t>
  </si>
  <si>
    <t>東港溪</t>
  </si>
  <si>
    <t>93.7.1</t>
  </si>
  <si>
    <t>花蓮溪</t>
  </si>
  <si>
    <t>花蓮縣</t>
  </si>
  <si>
    <t>93.12.4</t>
  </si>
  <si>
    <t>秀姑巒溪</t>
  </si>
  <si>
    <t>93.8.23~8.25</t>
  </si>
  <si>
    <t>淡水河</t>
  </si>
  <si>
    <t>臺北縣</t>
  </si>
  <si>
    <t>93.9.11~9.13</t>
  </si>
  <si>
    <t>93.7.3</t>
  </si>
  <si>
    <t>頭前溪小計</t>
  </si>
  <si>
    <t>中港溪小計</t>
  </si>
  <si>
    <t>大安溪小計</t>
  </si>
  <si>
    <t>烏溪小計</t>
  </si>
  <si>
    <t xml:space="preserve"> </t>
  </si>
  <si>
    <r>
      <t>烏</t>
    </r>
    <r>
      <rPr>
        <sz val="11"/>
        <rFont val="標楷體"/>
        <family val="4"/>
      </rPr>
      <t>溪小計</t>
    </r>
  </si>
  <si>
    <t>濁水溪小計</t>
  </si>
  <si>
    <t>93.10.24</t>
  </si>
  <si>
    <t>雙溪</t>
  </si>
  <si>
    <t>九份溪</t>
  </si>
  <si>
    <t>93.8.24~8.25</t>
  </si>
  <si>
    <t>南崁溪</t>
  </si>
  <si>
    <t>桃園縣</t>
  </si>
  <si>
    <t>老街溪</t>
  </si>
  <si>
    <t>社子溪</t>
  </si>
  <si>
    <t>大堀溪</t>
  </si>
  <si>
    <t>新竹縣</t>
  </si>
  <si>
    <t>新豐溪</t>
  </si>
  <si>
    <t>93.8.25</t>
  </si>
  <si>
    <t>西湖溪</t>
  </si>
  <si>
    <t>通霄溪</t>
  </si>
  <si>
    <t>苑裡溪</t>
  </si>
  <si>
    <t>房裡溪</t>
  </si>
  <si>
    <t>新虎尾溪</t>
  </si>
  <si>
    <t>枋山溪</t>
  </si>
  <si>
    <t>港口溪</t>
  </si>
  <si>
    <t>臺東縣</t>
  </si>
  <si>
    <t>金崙溪</t>
  </si>
  <si>
    <t>馬武溪</t>
  </si>
  <si>
    <t>93.8.26</t>
  </si>
  <si>
    <t>太麻里溪</t>
  </si>
  <si>
    <t>知本溪</t>
  </si>
  <si>
    <t>成功溪</t>
  </si>
  <si>
    <t>馬海溪</t>
  </si>
  <si>
    <t>美崙溪</t>
  </si>
  <si>
    <t>93.12.3</t>
  </si>
  <si>
    <t>豐濱溪</t>
  </si>
  <si>
    <t>臺北市</t>
  </si>
  <si>
    <t>93.10.25</t>
  </si>
  <si>
    <t>93.9.11</t>
  </si>
  <si>
    <t>93.9.12</t>
  </si>
  <si>
    <t>93.7.2</t>
  </si>
  <si>
    <r>
      <t xml:space="preserve">          </t>
    </r>
    <r>
      <rPr>
        <sz val="11"/>
        <rFont val="標楷體"/>
        <family val="4"/>
      </rPr>
      <t>中央管河川艾莉颱風計</t>
    </r>
  </si>
  <si>
    <r>
      <t xml:space="preserve">          </t>
    </r>
    <r>
      <rPr>
        <sz val="11"/>
        <rFont val="標楷體"/>
        <family val="4"/>
      </rPr>
      <t>縣管河川艾莉颱風計</t>
    </r>
  </si>
  <si>
    <r>
      <t xml:space="preserve">          </t>
    </r>
    <r>
      <rPr>
        <sz val="11"/>
        <rFont val="標楷體"/>
        <family val="4"/>
      </rPr>
      <t>跨省市河川艾莉颱風計</t>
    </r>
  </si>
  <si>
    <r>
      <t xml:space="preserve">          </t>
    </r>
    <r>
      <rPr>
        <sz val="11"/>
        <rFont val="標楷體"/>
        <family val="4"/>
      </rPr>
      <t>縣管河川海馬颱風計</t>
    </r>
  </si>
  <si>
    <r>
      <t xml:space="preserve">          </t>
    </r>
    <r>
      <rPr>
        <sz val="11"/>
        <rFont val="標楷體"/>
        <family val="4"/>
      </rPr>
      <t>跨省市河川海馬颱風計</t>
    </r>
  </si>
  <si>
    <r>
      <t xml:space="preserve">          </t>
    </r>
    <r>
      <rPr>
        <sz val="11"/>
        <rFont val="標楷體"/>
        <family val="4"/>
      </rPr>
      <t>中央管河川南瑪都颱風計</t>
    </r>
  </si>
  <si>
    <r>
      <t xml:space="preserve">          </t>
    </r>
    <r>
      <rPr>
        <sz val="11"/>
        <rFont val="標楷體"/>
        <family val="4"/>
      </rPr>
      <t>縣管河川南瑪都颱風計</t>
    </r>
  </si>
  <si>
    <r>
      <t xml:space="preserve">          </t>
    </r>
    <r>
      <rPr>
        <sz val="11"/>
        <rFont val="標楷體"/>
        <family val="4"/>
      </rPr>
      <t>跨省市河川南瑪都颱風計</t>
    </r>
  </si>
  <si>
    <r>
      <t xml:space="preserve">          </t>
    </r>
    <r>
      <rPr>
        <sz val="11"/>
        <rFont val="標楷體"/>
        <family val="4"/>
      </rPr>
      <t>縣管河川納坦颱風計</t>
    </r>
  </si>
  <si>
    <r>
      <t xml:space="preserve">           </t>
    </r>
    <r>
      <rPr>
        <sz val="11"/>
        <rFont val="標楷體"/>
        <family val="4"/>
      </rPr>
      <t>跨省市河川納坦颱風計</t>
    </r>
  </si>
  <si>
    <r>
      <t xml:space="preserve">           </t>
    </r>
    <r>
      <rPr>
        <sz val="11"/>
        <rFont val="標楷體"/>
        <family val="4"/>
      </rPr>
      <t>其他河川納坦颱風計</t>
    </r>
  </si>
  <si>
    <r>
      <t xml:space="preserve">           </t>
    </r>
    <r>
      <rPr>
        <sz val="11"/>
        <rFont val="標楷體"/>
        <family val="4"/>
      </rPr>
      <t>中央管河川七月豪雨計</t>
    </r>
  </si>
  <si>
    <r>
      <t xml:space="preserve">           </t>
    </r>
    <r>
      <rPr>
        <sz val="11"/>
        <rFont val="標楷體"/>
        <family val="4"/>
      </rPr>
      <t>中央管河川九月豪雨計</t>
    </r>
  </si>
  <si>
    <r>
      <t xml:space="preserve">           </t>
    </r>
    <r>
      <rPr>
        <sz val="11"/>
        <rFont val="標楷體"/>
        <family val="4"/>
      </rPr>
      <t>跨省市河川九月豪雨計</t>
    </r>
  </si>
  <si>
    <r>
      <t xml:space="preserve">   </t>
    </r>
    <r>
      <rPr>
        <b/>
        <sz val="12"/>
        <rFont val="標楷體"/>
        <family val="4"/>
      </rPr>
      <t>颱風合計</t>
    </r>
  </si>
  <si>
    <r>
      <t xml:space="preserve">      </t>
    </r>
    <r>
      <rPr>
        <b/>
        <sz val="11"/>
        <rFont val="標楷體"/>
        <family val="4"/>
      </rPr>
      <t>艾莉颱風小計</t>
    </r>
  </si>
  <si>
    <r>
      <t xml:space="preserve">      </t>
    </r>
    <r>
      <rPr>
        <b/>
        <sz val="11"/>
        <rFont val="標楷體"/>
        <family val="4"/>
      </rPr>
      <t>海馬颱風小計</t>
    </r>
  </si>
  <si>
    <r>
      <t xml:space="preserve">      </t>
    </r>
    <r>
      <rPr>
        <b/>
        <sz val="11"/>
        <rFont val="標楷體"/>
        <family val="4"/>
      </rPr>
      <t>南瑪都颱風小計</t>
    </r>
  </si>
  <si>
    <r>
      <t xml:space="preserve">      </t>
    </r>
    <r>
      <rPr>
        <b/>
        <sz val="11"/>
        <rFont val="標楷體"/>
        <family val="4"/>
      </rPr>
      <t>納坦颱風小計</t>
    </r>
  </si>
  <si>
    <r>
      <t xml:space="preserve">    </t>
    </r>
    <r>
      <rPr>
        <b/>
        <sz val="11"/>
        <rFont val="標楷體"/>
        <family val="4"/>
      </rPr>
      <t>豪雨合計</t>
    </r>
  </si>
  <si>
    <r>
      <t xml:space="preserve">       </t>
    </r>
    <r>
      <rPr>
        <b/>
        <sz val="11"/>
        <rFont val="標楷體"/>
        <family val="4"/>
      </rPr>
      <t>七月豪雨小計</t>
    </r>
  </si>
  <si>
    <r>
      <t xml:space="preserve">       </t>
    </r>
    <r>
      <rPr>
        <b/>
        <sz val="11"/>
        <rFont val="標楷體"/>
        <family val="4"/>
      </rPr>
      <t>九月豪雨小計</t>
    </r>
  </si>
  <si>
    <t>93.7.1~7.2</t>
  </si>
  <si>
    <t>93.9.7</t>
  </si>
  <si>
    <t>中華民國 93 年</t>
  </si>
  <si>
    <t>北港溪小計</t>
  </si>
  <si>
    <t>八掌溪小計</t>
  </si>
  <si>
    <t>高屏溪小計</t>
  </si>
  <si>
    <t>高雄縣</t>
  </si>
  <si>
    <t>花蓮溪</t>
  </si>
  <si>
    <r>
      <t xml:space="preserve">           </t>
    </r>
    <r>
      <rPr>
        <sz val="11"/>
        <rFont val="標楷體"/>
        <family val="4"/>
      </rPr>
      <t>縣管河川七月豪雨計</t>
    </r>
  </si>
  <si>
    <t xml:space="preserve"> </t>
  </si>
  <si>
    <t xml:space="preserve"> </t>
  </si>
  <si>
    <r>
      <t>民國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日編製</t>
    </r>
  </si>
  <si>
    <t>93.8.25~8.26</t>
  </si>
  <si>
    <t xml:space="preserve"> </t>
  </si>
  <si>
    <t>淡水河小計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</si>
</sst>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標楷體"/>
      <family val="4"/>
    </font>
    <font>
      <b/>
      <sz val="11"/>
      <name val="Times New Roman"/>
      <family val="1"/>
    </font>
    <font>
      <b/>
      <sz val="11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81" fontId="7" fillId="0" borderId="0" xfId="16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181" fontId="7" fillId="0" borderId="2" xfId="16" applyFont="1" applyBorder="1" applyAlignment="1">
      <alignment/>
    </xf>
    <xf numFmtId="0" fontId="7" fillId="0" borderId="0" xfId="0" applyFont="1" applyAlignment="1">
      <alignment horizontal="left"/>
    </xf>
    <xf numFmtId="11" fontId="7" fillId="0" borderId="0" xfId="0" applyNumberFormat="1" applyFont="1" applyBorder="1" applyAlignment="1">
      <alignment horizontal="left" vertical="center"/>
    </xf>
    <xf numFmtId="181" fontId="8" fillId="0" borderId="0" xfId="16" applyFont="1" applyBorder="1" applyAlignment="1">
      <alignment horizontal="right"/>
    </xf>
    <xf numFmtId="11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11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1" fontId="11" fillId="0" borderId="0" xfId="0" applyNumberFormat="1" applyFont="1" applyBorder="1" applyAlignment="1">
      <alignment horizontal="right" vertical="center"/>
    </xf>
    <xf numFmtId="181" fontId="10" fillId="0" borderId="0" xfId="16" applyFont="1" applyBorder="1" applyAlignment="1">
      <alignment/>
    </xf>
    <xf numFmtId="181" fontId="10" fillId="0" borderId="0" xfId="16" applyFont="1" applyAlignment="1">
      <alignment/>
    </xf>
    <xf numFmtId="0" fontId="10" fillId="0" borderId="0" xfId="0" applyFont="1" applyAlignment="1">
      <alignment vertical="center"/>
    </xf>
    <xf numFmtId="11" fontId="7" fillId="0" borderId="0" xfId="0" applyNumberFormat="1" applyFont="1" applyBorder="1" applyAlignment="1">
      <alignment horizontal="right" vertical="center"/>
    </xf>
    <xf numFmtId="11" fontId="8" fillId="0" borderId="12" xfId="0" applyNumberFormat="1" applyFont="1" applyBorder="1" applyAlignment="1">
      <alignment horizontal="centerContinuous" vertical="center"/>
    </xf>
    <xf numFmtId="11" fontId="8" fillId="0" borderId="9" xfId="0" applyNumberFormat="1" applyFont="1" applyBorder="1" applyAlignment="1">
      <alignment horizontal="center" vertical="center"/>
    </xf>
    <xf numFmtId="11" fontId="8" fillId="0" borderId="9" xfId="0" applyNumberFormat="1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41" fontId="7" fillId="0" borderId="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Continuous" vertical="center" wrapText="1"/>
    </xf>
    <xf numFmtId="49" fontId="8" fillId="0" borderId="1" xfId="0" applyNumberFormat="1" applyFont="1" applyBorder="1" applyAlignment="1">
      <alignment horizontal="centerContinuous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8" fillId="0" borderId="0" xfId="0" applyFont="1" applyAlignment="1">
      <alignment horizontal="centerContinuous"/>
    </xf>
    <xf numFmtId="0" fontId="12" fillId="0" borderId="9" xfId="0" applyFont="1" applyBorder="1" applyAlignment="1">
      <alignment wrapText="1"/>
    </xf>
    <xf numFmtId="0" fontId="13" fillId="0" borderId="9" xfId="0" applyFont="1" applyBorder="1" applyAlignment="1">
      <alignment horizontal="left" vertical="center"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 horizontal="center" vertical="center"/>
    </xf>
    <xf numFmtId="181" fontId="13" fillId="0" borderId="5" xfId="16" applyFont="1" applyBorder="1" applyAlignment="1">
      <alignment/>
    </xf>
    <xf numFmtId="0" fontId="1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81" fontId="13" fillId="0" borderId="0" xfId="16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Border="1" applyAlignment="1">
      <alignment/>
    </xf>
    <xf numFmtId="41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workbookViewId="0" topLeftCell="A1">
      <selection activeCell="F104" sqref="F104"/>
    </sheetView>
  </sheetViews>
  <sheetFormatPr defaultColWidth="9.00390625" defaultRowHeight="15.75"/>
  <cols>
    <col min="1" max="1" width="28.00390625" style="8" customWidth="1"/>
    <col min="2" max="2" width="12.625" style="8" customWidth="1"/>
    <col min="3" max="3" width="13.125" style="8" customWidth="1"/>
    <col min="4" max="4" width="10.25390625" style="8" customWidth="1"/>
    <col min="5" max="5" width="12.00390625" style="8" customWidth="1"/>
    <col min="6" max="6" width="11.50390625" style="8" customWidth="1"/>
    <col min="7" max="7" width="11.25390625" style="8" customWidth="1"/>
    <col min="8" max="8" width="11.00390625" style="8" customWidth="1"/>
    <col min="9" max="9" width="13.50390625" style="8" customWidth="1"/>
    <col min="10" max="10" width="12.75390625" style="8" customWidth="1"/>
    <col min="11" max="11" width="14.00390625" style="8" customWidth="1"/>
    <col min="12" max="16384" width="9.00390625" style="8" customWidth="1"/>
  </cols>
  <sheetData>
    <row r="1" spans="1:11" s="3" customFormat="1" ht="18" customHeight="1">
      <c r="A1" s="73" t="s">
        <v>0</v>
      </c>
      <c r="B1" s="2" t="s">
        <v>35</v>
      </c>
      <c r="I1" s="1" t="s">
        <v>1</v>
      </c>
      <c r="J1" s="76" t="s">
        <v>26</v>
      </c>
      <c r="K1" s="77"/>
    </row>
    <row r="2" spans="1:11" s="3" customFormat="1" ht="18" customHeight="1">
      <c r="A2" s="73" t="s">
        <v>20</v>
      </c>
      <c r="B2" s="4" t="s">
        <v>36</v>
      </c>
      <c r="C2" s="5"/>
      <c r="D2" s="5"/>
      <c r="E2" s="5"/>
      <c r="F2" s="5"/>
      <c r="G2" s="5"/>
      <c r="H2" s="5"/>
      <c r="I2" s="1" t="s">
        <v>2</v>
      </c>
      <c r="J2" s="76" t="s">
        <v>27</v>
      </c>
      <c r="K2" s="77"/>
    </row>
    <row r="4" spans="1:11" ht="25.5">
      <c r="A4" s="6" t="s">
        <v>34</v>
      </c>
      <c r="B4" s="7"/>
      <c r="C4" s="6"/>
      <c r="D4" s="7"/>
      <c r="E4" s="7"/>
      <c r="F4" s="7"/>
      <c r="G4" s="7"/>
      <c r="H4" s="7"/>
      <c r="I4" s="7"/>
      <c r="J4" s="57"/>
      <c r="K4" s="57"/>
    </row>
    <row r="6" spans="1:11" ht="16.5">
      <c r="A6" s="7" t="s">
        <v>142</v>
      </c>
      <c r="B6" s="7"/>
      <c r="C6" s="7"/>
      <c r="D6" s="7"/>
      <c r="E6" s="7"/>
      <c r="F6" s="7"/>
      <c r="G6" s="7"/>
      <c r="H6" s="7"/>
      <c r="I6" s="7"/>
      <c r="J6" s="57"/>
      <c r="K6" s="57"/>
    </row>
    <row r="7" spans="1:11" ht="19.5" customHeight="1">
      <c r="A7" s="44"/>
      <c r="B7" s="9" t="s">
        <v>3</v>
      </c>
      <c r="C7" s="10"/>
      <c r="D7" s="10"/>
      <c r="E7" s="74" t="s">
        <v>28</v>
      </c>
      <c r="F7" s="75"/>
      <c r="G7" s="75"/>
      <c r="H7" s="75"/>
      <c r="I7" s="11" t="s">
        <v>23</v>
      </c>
      <c r="J7" s="12"/>
      <c r="K7" s="12"/>
    </row>
    <row r="8" spans="1:11" ht="19.5" customHeight="1">
      <c r="A8" s="45" t="s">
        <v>5</v>
      </c>
      <c r="B8" s="46" t="s">
        <v>6</v>
      </c>
      <c r="C8" s="13" t="s">
        <v>18</v>
      </c>
      <c r="D8" s="14" t="s">
        <v>19</v>
      </c>
      <c r="E8" s="15" t="s">
        <v>7</v>
      </c>
      <c r="F8" s="15" t="s">
        <v>8</v>
      </c>
      <c r="G8" s="15" t="s">
        <v>9</v>
      </c>
      <c r="H8" s="7" t="s">
        <v>10</v>
      </c>
      <c r="I8" s="16" t="s">
        <v>4</v>
      </c>
      <c r="J8" s="17"/>
      <c r="K8" s="17"/>
    </row>
    <row r="9" spans="1:11" ht="19.5" customHeight="1">
      <c r="A9" s="47" t="s">
        <v>11</v>
      </c>
      <c r="B9" s="18"/>
      <c r="C9" s="19"/>
      <c r="D9" s="18"/>
      <c r="E9" s="20" t="s">
        <v>12</v>
      </c>
      <c r="F9" s="20" t="s">
        <v>12</v>
      </c>
      <c r="G9" s="20" t="s">
        <v>13</v>
      </c>
      <c r="H9" s="18" t="s">
        <v>14</v>
      </c>
      <c r="I9" s="55" t="s">
        <v>17</v>
      </c>
      <c r="J9" s="54" t="s">
        <v>29</v>
      </c>
      <c r="K9" s="53" t="s">
        <v>24</v>
      </c>
    </row>
    <row r="10" spans="1:11" ht="19.5" customHeight="1">
      <c r="A10" s="59" t="s">
        <v>15</v>
      </c>
      <c r="B10" s="60"/>
      <c r="C10" s="61"/>
      <c r="D10" s="61"/>
      <c r="E10" s="62">
        <f aca="true" t="shared" si="0" ref="E10:K10">+E11+E80</f>
        <v>29744</v>
      </c>
      <c r="F10" s="62">
        <f t="shared" si="0"/>
        <v>66340</v>
      </c>
      <c r="G10" s="62">
        <f t="shared" si="0"/>
        <v>0</v>
      </c>
      <c r="H10" s="62">
        <f t="shared" si="0"/>
        <v>96</v>
      </c>
      <c r="I10" s="62">
        <f t="shared" si="0"/>
        <v>4039473</v>
      </c>
      <c r="J10" s="62">
        <f t="shared" si="0"/>
        <v>437891</v>
      </c>
      <c r="K10" s="62">
        <f t="shared" si="0"/>
        <v>3601582</v>
      </c>
    </row>
    <row r="11" spans="1:11" ht="19.5" customHeight="1">
      <c r="A11" s="63" t="s">
        <v>132</v>
      </c>
      <c r="B11" s="64"/>
      <c r="C11" s="65"/>
      <c r="D11" s="65"/>
      <c r="E11" s="66">
        <f aca="true" t="shared" si="1" ref="E11:K11">+E12+E48+E55+E65</f>
        <v>14332</v>
      </c>
      <c r="F11" s="66">
        <f t="shared" si="1"/>
        <v>25503</v>
      </c>
      <c r="G11" s="66">
        <f t="shared" si="1"/>
        <v>0</v>
      </c>
      <c r="H11" s="66">
        <f t="shared" si="1"/>
        <v>54</v>
      </c>
      <c r="I11" s="66">
        <f t="shared" si="1"/>
        <v>1737538</v>
      </c>
      <c r="J11" s="66">
        <f t="shared" si="1"/>
        <v>193539</v>
      </c>
      <c r="K11" s="66">
        <f t="shared" si="1"/>
        <v>1543999</v>
      </c>
    </row>
    <row r="12" spans="1:11" s="26" customFormat="1" ht="19.5" customHeight="1">
      <c r="A12" s="67" t="s">
        <v>133</v>
      </c>
      <c r="B12" s="68"/>
      <c r="C12" s="69"/>
      <c r="D12" s="69"/>
      <c r="E12" s="70">
        <f aca="true" t="shared" si="2" ref="E12:K12">+E13+E32+E44</f>
        <v>13987</v>
      </c>
      <c r="F12" s="70">
        <f t="shared" si="2"/>
        <v>14151</v>
      </c>
      <c r="G12" s="70">
        <f t="shared" si="2"/>
        <v>0</v>
      </c>
      <c r="H12" s="70">
        <f t="shared" si="2"/>
        <v>21</v>
      </c>
      <c r="I12" s="70">
        <f t="shared" si="2"/>
        <v>1403978</v>
      </c>
      <c r="J12" s="70">
        <f t="shared" si="2"/>
        <v>186186</v>
      </c>
      <c r="K12" s="70">
        <f t="shared" si="2"/>
        <v>1217792</v>
      </c>
    </row>
    <row r="13" spans="1:11" s="26" customFormat="1" ht="19.5" customHeight="1">
      <c r="A13" s="58" t="s">
        <v>118</v>
      </c>
      <c r="B13" s="48"/>
      <c r="C13" s="23"/>
      <c r="D13" s="23"/>
      <c r="E13" s="49">
        <f aca="true" t="shared" si="3" ref="E13:K13">+E14+E15+E18+E21+E22+E25+E26+E29+E30+E31</f>
        <v>11170</v>
      </c>
      <c r="F13" s="49">
        <f t="shared" si="3"/>
        <v>5670</v>
      </c>
      <c r="G13" s="49">
        <f t="shared" si="3"/>
        <v>0</v>
      </c>
      <c r="H13" s="49">
        <f t="shared" si="3"/>
        <v>2</v>
      </c>
      <c r="I13" s="49">
        <f t="shared" si="3"/>
        <v>1128916</v>
      </c>
      <c r="J13" s="49">
        <f t="shared" si="3"/>
        <v>163146</v>
      </c>
      <c r="K13" s="49">
        <f t="shared" si="3"/>
        <v>965770</v>
      </c>
    </row>
    <row r="14" spans="1:11" s="26" customFormat="1" ht="19.5" customHeight="1">
      <c r="A14" s="21"/>
      <c r="B14" s="48" t="s">
        <v>42</v>
      </c>
      <c r="C14" s="23" t="s">
        <v>43</v>
      </c>
      <c r="D14" s="23" t="s">
        <v>44</v>
      </c>
      <c r="E14" s="50">
        <v>620</v>
      </c>
      <c r="F14" s="50">
        <v>280</v>
      </c>
      <c r="G14" s="49">
        <v>0</v>
      </c>
      <c r="H14" s="49">
        <v>0</v>
      </c>
      <c r="I14" s="50">
        <f aca="true" t="shared" si="4" ref="I14:I28">SUM(J14:K14)</f>
        <v>67315</v>
      </c>
      <c r="J14" s="50">
        <v>4058</v>
      </c>
      <c r="K14" s="25">
        <v>63257</v>
      </c>
    </row>
    <row r="15" spans="1:11" s="26" customFormat="1" ht="19.5" customHeight="1">
      <c r="A15" s="21"/>
      <c r="B15" s="48"/>
      <c r="C15" s="23" t="s">
        <v>76</v>
      </c>
      <c r="D15" s="23"/>
      <c r="E15" s="50">
        <f aca="true" t="shared" si="5" ref="E15:K15">SUM(E16:E17)</f>
        <v>1250</v>
      </c>
      <c r="F15" s="50">
        <f t="shared" si="5"/>
        <v>700</v>
      </c>
      <c r="G15" s="49">
        <f t="shared" si="5"/>
        <v>0</v>
      </c>
      <c r="H15" s="50">
        <f t="shared" si="5"/>
        <v>1</v>
      </c>
      <c r="I15" s="50">
        <f t="shared" si="5"/>
        <v>88974</v>
      </c>
      <c r="J15" s="50">
        <f t="shared" si="5"/>
        <v>9713</v>
      </c>
      <c r="K15" s="50">
        <f t="shared" si="5"/>
        <v>79261</v>
      </c>
    </row>
    <row r="16" spans="1:11" s="26" customFormat="1" ht="19.5" customHeight="1">
      <c r="A16" s="21"/>
      <c r="B16" s="48" t="s">
        <v>42</v>
      </c>
      <c r="C16" s="23"/>
      <c r="D16" s="23" t="s">
        <v>44</v>
      </c>
      <c r="E16" s="50">
        <v>1250</v>
      </c>
      <c r="F16" s="50">
        <v>700</v>
      </c>
      <c r="G16" s="49">
        <v>0</v>
      </c>
      <c r="H16" s="49">
        <v>0</v>
      </c>
      <c r="I16" s="50">
        <f t="shared" si="4"/>
        <v>88417</v>
      </c>
      <c r="J16" s="50">
        <v>9156</v>
      </c>
      <c r="K16" s="50">
        <v>79261</v>
      </c>
    </row>
    <row r="17" spans="1:11" s="26" customFormat="1" ht="19.5" customHeight="1">
      <c r="A17" s="21"/>
      <c r="B17" s="48" t="s">
        <v>42</v>
      </c>
      <c r="C17" s="23"/>
      <c r="D17" s="23" t="s">
        <v>45</v>
      </c>
      <c r="E17" s="49">
        <v>0</v>
      </c>
      <c r="F17" s="49">
        <v>0</v>
      </c>
      <c r="G17" s="49">
        <v>0</v>
      </c>
      <c r="H17" s="50">
        <v>1</v>
      </c>
      <c r="I17" s="50">
        <f t="shared" si="4"/>
        <v>557</v>
      </c>
      <c r="J17" s="50">
        <v>557</v>
      </c>
      <c r="K17" s="49">
        <v>0</v>
      </c>
    </row>
    <row r="18" spans="1:11" s="26" customFormat="1" ht="19.5" customHeight="1">
      <c r="A18" s="21"/>
      <c r="B18" s="48"/>
      <c r="C18" s="23" t="s">
        <v>77</v>
      </c>
      <c r="D18" s="23"/>
      <c r="E18" s="49">
        <f aca="true" t="shared" si="6" ref="E18:K18">SUM(E19:E20)</f>
        <v>750</v>
      </c>
      <c r="F18" s="49">
        <f t="shared" si="6"/>
        <v>150</v>
      </c>
      <c r="G18" s="49">
        <f t="shared" si="6"/>
        <v>0</v>
      </c>
      <c r="H18" s="49">
        <f t="shared" si="6"/>
        <v>0</v>
      </c>
      <c r="I18" s="49">
        <f t="shared" si="6"/>
        <v>101207</v>
      </c>
      <c r="J18" s="49">
        <f t="shared" si="6"/>
        <v>6168</v>
      </c>
      <c r="K18" s="49">
        <f t="shared" si="6"/>
        <v>95039</v>
      </c>
    </row>
    <row r="19" spans="1:11" s="26" customFormat="1" ht="19.5" customHeight="1">
      <c r="A19" s="21"/>
      <c r="B19" s="48" t="s">
        <v>42</v>
      </c>
      <c r="C19" s="23"/>
      <c r="D19" s="23" t="s">
        <v>46</v>
      </c>
      <c r="E19" s="50">
        <v>550</v>
      </c>
      <c r="F19" s="50">
        <v>150</v>
      </c>
      <c r="G19" s="49">
        <v>0</v>
      </c>
      <c r="H19" s="49">
        <v>0</v>
      </c>
      <c r="I19" s="50">
        <f t="shared" si="4"/>
        <v>89561</v>
      </c>
      <c r="J19" s="50">
        <v>6168</v>
      </c>
      <c r="K19" s="50">
        <v>83393</v>
      </c>
    </row>
    <row r="20" spans="1:11" s="26" customFormat="1" ht="19.5" customHeight="1">
      <c r="A20" s="21"/>
      <c r="B20" s="48" t="s">
        <v>42</v>
      </c>
      <c r="C20" s="23"/>
      <c r="D20" s="23" t="s">
        <v>44</v>
      </c>
      <c r="E20" s="50">
        <v>200</v>
      </c>
      <c r="F20" s="49">
        <v>0</v>
      </c>
      <c r="G20" s="49">
        <v>0</v>
      </c>
      <c r="H20" s="49">
        <v>0</v>
      </c>
      <c r="I20" s="50">
        <f t="shared" si="4"/>
        <v>11646</v>
      </c>
      <c r="J20" s="49">
        <v>0</v>
      </c>
      <c r="K20" s="50">
        <v>11646</v>
      </c>
    </row>
    <row r="21" spans="1:11" s="26" customFormat="1" ht="19.5" customHeight="1">
      <c r="A21" s="21"/>
      <c r="B21" s="48" t="s">
        <v>42</v>
      </c>
      <c r="C21" s="23" t="s">
        <v>47</v>
      </c>
      <c r="D21" s="23" t="s">
        <v>46</v>
      </c>
      <c r="E21" s="49">
        <v>0</v>
      </c>
      <c r="F21" s="50">
        <v>2180</v>
      </c>
      <c r="G21" s="49">
        <v>0</v>
      </c>
      <c r="H21" s="49">
        <v>0</v>
      </c>
      <c r="I21" s="50">
        <f t="shared" si="4"/>
        <v>82205</v>
      </c>
      <c r="J21" s="49">
        <v>0</v>
      </c>
      <c r="K21" s="50">
        <v>82205</v>
      </c>
    </row>
    <row r="22" spans="1:11" s="26" customFormat="1" ht="19.5" customHeight="1">
      <c r="A22" s="21"/>
      <c r="B22" s="22"/>
      <c r="C22" s="23" t="s">
        <v>78</v>
      </c>
      <c r="D22" s="23"/>
      <c r="E22" s="49">
        <f aca="true" t="shared" si="7" ref="E22:K22">SUM(E23:E24)</f>
        <v>5450</v>
      </c>
      <c r="F22" s="49">
        <f t="shared" si="7"/>
        <v>1420</v>
      </c>
      <c r="G22" s="49">
        <f t="shared" si="7"/>
        <v>0</v>
      </c>
      <c r="H22" s="49">
        <f t="shared" si="7"/>
        <v>1</v>
      </c>
      <c r="I22" s="49">
        <f t="shared" si="7"/>
        <v>658100</v>
      </c>
      <c r="J22" s="49">
        <f t="shared" si="7"/>
        <v>127400</v>
      </c>
      <c r="K22" s="49">
        <f t="shared" si="7"/>
        <v>530700</v>
      </c>
    </row>
    <row r="23" spans="1:11" s="26" customFormat="1" ht="19.5" customHeight="1">
      <c r="A23" s="21"/>
      <c r="B23" s="48" t="s">
        <v>152</v>
      </c>
      <c r="C23" s="23"/>
      <c r="D23" s="23" t="s">
        <v>49</v>
      </c>
      <c r="E23" s="50">
        <v>1740</v>
      </c>
      <c r="F23" s="50">
        <v>680</v>
      </c>
      <c r="G23" s="49">
        <v>0</v>
      </c>
      <c r="H23" s="49">
        <v>0</v>
      </c>
      <c r="I23" s="50">
        <f t="shared" si="4"/>
        <v>251400</v>
      </c>
      <c r="J23" s="50">
        <v>24200</v>
      </c>
      <c r="K23" s="50">
        <v>227200</v>
      </c>
    </row>
    <row r="24" spans="1:11" s="26" customFormat="1" ht="19.5" customHeight="1">
      <c r="A24" s="21"/>
      <c r="B24" s="48" t="s">
        <v>152</v>
      </c>
      <c r="C24" s="23"/>
      <c r="D24" s="23" t="s">
        <v>46</v>
      </c>
      <c r="E24" s="50">
        <v>3710</v>
      </c>
      <c r="F24" s="50">
        <v>740</v>
      </c>
      <c r="G24" s="49">
        <v>0</v>
      </c>
      <c r="H24" s="49">
        <v>1</v>
      </c>
      <c r="I24" s="50">
        <f t="shared" si="4"/>
        <v>406700</v>
      </c>
      <c r="J24" s="50">
        <v>103200</v>
      </c>
      <c r="K24" s="50">
        <v>303500</v>
      </c>
    </row>
    <row r="25" spans="1:11" s="26" customFormat="1" ht="19.5" customHeight="1">
      <c r="A25" s="21"/>
      <c r="B25" s="48" t="s">
        <v>152</v>
      </c>
      <c r="C25" s="23" t="s">
        <v>50</v>
      </c>
      <c r="D25" s="23" t="s">
        <v>49</v>
      </c>
      <c r="E25" s="50">
        <v>600</v>
      </c>
      <c r="F25" s="50">
        <v>550</v>
      </c>
      <c r="G25" s="49">
        <v>0</v>
      </c>
      <c r="H25" s="49">
        <v>0</v>
      </c>
      <c r="I25" s="50">
        <f t="shared" si="4"/>
        <v>68000</v>
      </c>
      <c r="J25" s="50">
        <v>8000</v>
      </c>
      <c r="K25" s="50">
        <v>60000</v>
      </c>
    </row>
    <row r="26" spans="1:11" s="26" customFormat="1" ht="19.5" customHeight="1">
      <c r="A26" s="21"/>
      <c r="B26" s="22"/>
      <c r="C26" s="23" t="s">
        <v>79</v>
      </c>
      <c r="D26" s="23"/>
      <c r="E26" s="50">
        <f aca="true" t="shared" si="8" ref="E26:K26">SUM(E27:E28)</f>
        <v>2500</v>
      </c>
      <c r="F26" s="50">
        <f t="shared" si="8"/>
        <v>160</v>
      </c>
      <c r="G26" s="49">
        <f t="shared" si="8"/>
        <v>0</v>
      </c>
      <c r="H26" s="49">
        <f t="shared" si="8"/>
        <v>0</v>
      </c>
      <c r="I26" s="50">
        <f t="shared" si="8"/>
        <v>53330</v>
      </c>
      <c r="J26" s="50">
        <f t="shared" si="8"/>
        <v>4830</v>
      </c>
      <c r="K26" s="50">
        <f t="shared" si="8"/>
        <v>48500</v>
      </c>
    </row>
    <row r="27" spans="1:11" s="26" customFormat="1" ht="19.5" customHeight="1">
      <c r="A27" s="21"/>
      <c r="B27" s="48" t="s">
        <v>152</v>
      </c>
      <c r="C27" s="23"/>
      <c r="D27" s="23" t="s">
        <v>49</v>
      </c>
      <c r="E27" s="50">
        <v>2120</v>
      </c>
      <c r="F27" s="49">
        <v>0</v>
      </c>
      <c r="G27" s="49">
        <v>0</v>
      </c>
      <c r="H27" s="49">
        <v>0</v>
      </c>
      <c r="I27" s="50">
        <f t="shared" si="4"/>
        <v>42700</v>
      </c>
      <c r="J27" s="50">
        <v>2200</v>
      </c>
      <c r="K27" s="50">
        <v>40500</v>
      </c>
    </row>
    <row r="28" spans="1:11" s="26" customFormat="1" ht="19.5" customHeight="1">
      <c r="A28" s="21"/>
      <c r="B28" s="48" t="s">
        <v>152</v>
      </c>
      <c r="C28" s="23"/>
      <c r="D28" s="23" t="s">
        <v>51</v>
      </c>
      <c r="E28" s="50">
        <v>380</v>
      </c>
      <c r="F28" s="50">
        <v>160</v>
      </c>
      <c r="G28" s="49">
        <v>0</v>
      </c>
      <c r="H28" s="49">
        <v>0</v>
      </c>
      <c r="I28" s="50">
        <f t="shared" si="4"/>
        <v>10630</v>
      </c>
      <c r="J28" s="50">
        <v>2630</v>
      </c>
      <c r="K28" s="50">
        <v>8000</v>
      </c>
    </row>
    <row r="29" spans="1:11" s="26" customFormat="1" ht="19.5" customHeight="1">
      <c r="A29" s="51" t="s">
        <v>80</v>
      </c>
      <c r="B29" s="48" t="s">
        <v>55</v>
      </c>
      <c r="C29" s="23" t="s">
        <v>56</v>
      </c>
      <c r="D29" s="23" t="s">
        <v>51</v>
      </c>
      <c r="E29" s="49">
        <v>0</v>
      </c>
      <c r="F29" s="49">
        <v>100</v>
      </c>
      <c r="G29" s="49">
        <v>0</v>
      </c>
      <c r="H29" s="49">
        <v>0</v>
      </c>
      <c r="I29" s="50">
        <f>SUM(J29:K29)</f>
        <v>3285</v>
      </c>
      <c r="J29" s="50">
        <v>1477</v>
      </c>
      <c r="K29" s="50">
        <v>1808</v>
      </c>
    </row>
    <row r="30" spans="1:11" s="26" customFormat="1" ht="19.5" customHeight="1">
      <c r="A30" s="51" t="s">
        <v>80</v>
      </c>
      <c r="B30" s="48" t="s">
        <v>55</v>
      </c>
      <c r="C30" s="23" t="s">
        <v>57</v>
      </c>
      <c r="D30" s="23" t="s">
        <v>58</v>
      </c>
      <c r="E30" s="49">
        <v>0</v>
      </c>
      <c r="F30" s="49">
        <v>30</v>
      </c>
      <c r="G30" s="49">
        <v>0</v>
      </c>
      <c r="H30" s="49">
        <v>0</v>
      </c>
      <c r="I30" s="50">
        <f>SUM(J30:K30)</f>
        <v>1500</v>
      </c>
      <c r="J30" s="50">
        <v>1500</v>
      </c>
      <c r="K30" s="49">
        <v>0</v>
      </c>
    </row>
    <row r="31" spans="1:11" s="26" customFormat="1" ht="19.5" customHeight="1">
      <c r="A31" s="21"/>
      <c r="B31" s="48" t="s">
        <v>55</v>
      </c>
      <c r="C31" s="23" t="s">
        <v>59</v>
      </c>
      <c r="D31" s="23" t="s">
        <v>60</v>
      </c>
      <c r="E31" s="49">
        <v>0</v>
      </c>
      <c r="F31" s="49">
        <v>100</v>
      </c>
      <c r="G31" s="49">
        <v>0</v>
      </c>
      <c r="H31" s="49">
        <v>0</v>
      </c>
      <c r="I31" s="50">
        <f>SUM(J31:K31)</f>
        <v>5000</v>
      </c>
      <c r="J31" s="49">
        <v>0</v>
      </c>
      <c r="K31" s="50">
        <v>5000</v>
      </c>
    </row>
    <row r="32" spans="1:11" s="26" customFormat="1" ht="20.25" customHeight="1">
      <c r="A32" s="58" t="s">
        <v>119</v>
      </c>
      <c r="B32" s="48"/>
      <c r="C32" s="23"/>
      <c r="D32" s="23"/>
      <c r="E32" s="49">
        <f aca="true" t="shared" si="9" ref="E32:K32">SUM(E33:E43)</f>
        <v>1512</v>
      </c>
      <c r="F32" s="49">
        <f t="shared" si="9"/>
        <v>7358</v>
      </c>
      <c r="G32" s="49">
        <f t="shared" si="9"/>
        <v>0</v>
      </c>
      <c r="H32" s="49">
        <f t="shared" si="9"/>
        <v>5</v>
      </c>
      <c r="I32" s="49">
        <f t="shared" si="9"/>
        <v>171812</v>
      </c>
      <c r="J32" s="49">
        <f t="shared" si="9"/>
        <v>0</v>
      </c>
      <c r="K32" s="49">
        <f t="shared" si="9"/>
        <v>171812</v>
      </c>
    </row>
    <row r="33" spans="1:11" s="26" customFormat="1" ht="19.5" customHeight="1">
      <c r="A33" s="21"/>
      <c r="B33" s="48" t="s">
        <v>86</v>
      </c>
      <c r="C33" s="23" t="s">
        <v>87</v>
      </c>
      <c r="D33" s="23" t="s">
        <v>88</v>
      </c>
      <c r="E33" s="49">
        <v>0</v>
      </c>
      <c r="F33" s="49">
        <v>450</v>
      </c>
      <c r="G33" s="49">
        <v>0</v>
      </c>
      <c r="H33" s="49">
        <v>0</v>
      </c>
      <c r="I33" s="50">
        <f aca="true" t="shared" si="10" ref="I33:I43">SUM(J33:K33)</f>
        <v>8344</v>
      </c>
      <c r="J33" s="49">
        <v>0</v>
      </c>
      <c r="K33" s="50">
        <v>8344</v>
      </c>
    </row>
    <row r="34" spans="1:11" s="26" customFormat="1" ht="19.5" customHeight="1">
      <c r="A34" s="21"/>
      <c r="B34" s="48" t="s">
        <v>86</v>
      </c>
      <c r="C34" s="23" t="s">
        <v>89</v>
      </c>
      <c r="D34" s="23" t="s">
        <v>88</v>
      </c>
      <c r="E34" s="49">
        <v>0</v>
      </c>
      <c r="F34" s="49">
        <v>3305</v>
      </c>
      <c r="G34" s="49">
        <v>0</v>
      </c>
      <c r="H34" s="49">
        <v>0</v>
      </c>
      <c r="I34" s="50">
        <f t="shared" si="10"/>
        <v>57217</v>
      </c>
      <c r="J34" s="49">
        <v>0</v>
      </c>
      <c r="K34" s="50">
        <v>57217</v>
      </c>
    </row>
    <row r="35" spans="1:11" s="26" customFormat="1" ht="19.5" customHeight="1">
      <c r="A35" s="21"/>
      <c r="B35" s="48" t="s">
        <v>86</v>
      </c>
      <c r="C35" s="23" t="s">
        <v>90</v>
      </c>
      <c r="D35" s="23" t="s">
        <v>88</v>
      </c>
      <c r="E35" s="49">
        <v>0</v>
      </c>
      <c r="F35" s="49">
        <v>100</v>
      </c>
      <c r="G35" s="49">
        <v>0</v>
      </c>
      <c r="H35" s="49">
        <v>0</v>
      </c>
      <c r="I35" s="50">
        <f t="shared" si="10"/>
        <v>1608</v>
      </c>
      <c r="J35" s="49">
        <v>0</v>
      </c>
      <c r="K35" s="50">
        <v>1608</v>
      </c>
    </row>
    <row r="36" spans="1:11" s="26" customFormat="1" ht="19.5" customHeight="1">
      <c r="A36" s="21"/>
      <c r="B36" s="48" t="s">
        <v>86</v>
      </c>
      <c r="C36" s="23" t="s">
        <v>91</v>
      </c>
      <c r="D36" s="23" t="s">
        <v>88</v>
      </c>
      <c r="E36" s="49">
        <v>0</v>
      </c>
      <c r="F36" s="49">
        <v>30</v>
      </c>
      <c r="G36" s="49">
        <v>0</v>
      </c>
      <c r="H36" s="49">
        <v>0</v>
      </c>
      <c r="I36" s="50">
        <f t="shared" si="10"/>
        <v>355</v>
      </c>
      <c r="J36" s="49">
        <v>0</v>
      </c>
      <c r="K36" s="50">
        <v>355</v>
      </c>
    </row>
    <row r="37" spans="1:11" s="26" customFormat="1" ht="19.5" customHeight="1">
      <c r="A37" s="21"/>
      <c r="B37" s="48" t="s">
        <v>55</v>
      </c>
      <c r="C37" s="23" t="s">
        <v>93</v>
      </c>
      <c r="D37" s="23" t="s">
        <v>92</v>
      </c>
      <c r="E37" s="49">
        <v>0</v>
      </c>
      <c r="F37" s="49">
        <v>100</v>
      </c>
      <c r="G37" s="49">
        <v>0</v>
      </c>
      <c r="H37" s="49">
        <v>0</v>
      </c>
      <c r="I37" s="50">
        <f t="shared" si="10"/>
        <v>850</v>
      </c>
      <c r="J37" s="49">
        <v>0</v>
      </c>
      <c r="K37" s="50">
        <v>850</v>
      </c>
    </row>
    <row r="38" spans="1:11" s="26" customFormat="1" ht="19.5" customHeight="1">
      <c r="A38" s="21"/>
      <c r="B38" s="48" t="s">
        <v>94</v>
      </c>
      <c r="C38" s="23" t="s">
        <v>95</v>
      </c>
      <c r="D38" s="23" t="s">
        <v>46</v>
      </c>
      <c r="E38" s="49">
        <v>460</v>
      </c>
      <c r="F38" s="49">
        <v>1530</v>
      </c>
      <c r="G38" s="49">
        <v>0</v>
      </c>
      <c r="H38" s="49">
        <v>4</v>
      </c>
      <c r="I38" s="50">
        <f t="shared" si="10"/>
        <v>43325</v>
      </c>
      <c r="J38" s="49">
        <v>0</v>
      </c>
      <c r="K38" s="50">
        <v>43325</v>
      </c>
    </row>
    <row r="39" spans="1:11" s="26" customFormat="1" ht="19.5" customHeight="1">
      <c r="A39" s="21"/>
      <c r="B39" s="48" t="s">
        <v>94</v>
      </c>
      <c r="C39" s="23" t="s">
        <v>96</v>
      </c>
      <c r="D39" s="23" t="s">
        <v>46</v>
      </c>
      <c r="E39" s="49">
        <v>968</v>
      </c>
      <c r="F39" s="49">
        <v>428</v>
      </c>
      <c r="G39" s="49">
        <v>0</v>
      </c>
      <c r="H39" s="49">
        <v>1</v>
      </c>
      <c r="I39" s="50">
        <f t="shared" si="10"/>
        <v>35975</v>
      </c>
      <c r="J39" s="49">
        <v>0</v>
      </c>
      <c r="K39" s="50">
        <v>35975</v>
      </c>
    </row>
    <row r="40" spans="1:11" s="26" customFormat="1" ht="19.5" customHeight="1">
      <c r="A40" s="21"/>
      <c r="B40" s="48" t="s">
        <v>94</v>
      </c>
      <c r="C40" s="23" t="s">
        <v>97</v>
      </c>
      <c r="D40" s="23" t="s">
        <v>46</v>
      </c>
      <c r="E40" s="49">
        <v>0</v>
      </c>
      <c r="F40" s="49">
        <v>465</v>
      </c>
      <c r="G40" s="49">
        <v>0</v>
      </c>
      <c r="H40" s="49">
        <v>0</v>
      </c>
      <c r="I40" s="50">
        <f t="shared" si="10"/>
        <v>8455</v>
      </c>
      <c r="J40" s="49">
        <v>0</v>
      </c>
      <c r="K40" s="50">
        <v>8455</v>
      </c>
    </row>
    <row r="41" spans="1:11" s="26" customFormat="1" ht="19.5" customHeight="1">
      <c r="A41" s="21"/>
      <c r="B41" s="48" t="s">
        <v>94</v>
      </c>
      <c r="C41" s="23" t="s">
        <v>98</v>
      </c>
      <c r="D41" s="23" t="s">
        <v>46</v>
      </c>
      <c r="E41" s="49">
        <v>0</v>
      </c>
      <c r="F41" s="49">
        <v>896</v>
      </c>
      <c r="G41" s="49">
        <v>0</v>
      </c>
      <c r="H41" s="49">
        <v>0</v>
      </c>
      <c r="I41" s="50">
        <f t="shared" si="10"/>
        <v>13483</v>
      </c>
      <c r="J41" s="49">
        <v>0</v>
      </c>
      <c r="K41" s="50">
        <v>13483</v>
      </c>
    </row>
    <row r="42" spans="1:11" s="26" customFormat="1" ht="19.5" customHeight="1">
      <c r="A42" s="21"/>
      <c r="B42" s="48" t="s">
        <v>105</v>
      </c>
      <c r="C42" s="23" t="s">
        <v>106</v>
      </c>
      <c r="D42" s="23" t="s">
        <v>102</v>
      </c>
      <c r="E42" s="49">
        <v>0</v>
      </c>
      <c r="F42" s="49">
        <v>54</v>
      </c>
      <c r="G42" s="49">
        <v>0</v>
      </c>
      <c r="H42" s="49">
        <v>0</v>
      </c>
      <c r="I42" s="50">
        <f t="shared" si="10"/>
        <v>1000</v>
      </c>
      <c r="J42" s="49">
        <v>0</v>
      </c>
      <c r="K42" s="50">
        <v>1000</v>
      </c>
    </row>
    <row r="43" spans="1:11" s="26" customFormat="1" ht="19.5" customHeight="1">
      <c r="A43" s="21"/>
      <c r="B43" s="48" t="s">
        <v>105</v>
      </c>
      <c r="C43" s="23" t="s">
        <v>107</v>
      </c>
      <c r="D43" s="23" t="s">
        <v>102</v>
      </c>
      <c r="E43" s="49">
        <v>84</v>
      </c>
      <c r="F43" s="49">
        <v>0</v>
      </c>
      <c r="G43" s="49">
        <v>0</v>
      </c>
      <c r="H43" s="49">
        <v>0</v>
      </c>
      <c r="I43" s="50">
        <f t="shared" si="10"/>
        <v>1200</v>
      </c>
      <c r="J43" s="49">
        <v>0</v>
      </c>
      <c r="K43" s="50">
        <v>1200</v>
      </c>
    </row>
    <row r="44" spans="1:11" s="26" customFormat="1" ht="19.5" customHeight="1">
      <c r="A44" s="58" t="s">
        <v>120</v>
      </c>
      <c r="B44" s="48"/>
      <c r="C44" s="23"/>
      <c r="D44" s="23"/>
      <c r="E44" s="49">
        <f>SUM(E46:E47)</f>
        <v>1305</v>
      </c>
      <c r="F44" s="49">
        <f aca="true" t="shared" si="11" ref="F44:K44">SUM(F46:F47)</f>
        <v>1123</v>
      </c>
      <c r="G44" s="49">
        <f t="shared" si="11"/>
        <v>0</v>
      </c>
      <c r="H44" s="49">
        <f t="shared" si="11"/>
        <v>14</v>
      </c>
      <c r="I44" s="49">
        <f t="shared" si="11"/>
        <v>103250</v>
      </c>
      <c r="J44" s="49">
        <f t="shared" si="11"/>
        <v>23040</v>
      </c>
      <c r="K44" s="49">
        <f t="shared" si="11"/>
        <v>80210</v>
      </c>
    </row>
    <row r="45" spans="1:11" s="26" customFormat="1" ht="19.5" customHeight="1">
      <c r="A45" s="58"/>
      <c r="B45" s="48"/>
      <c r="C45" s="23" t="s">
        <v>154</v>
      </c>
      <c r="D45" s="23"/>
      <c r="E45" s="49">
        <f>SUM(E46:E47)</f>
        <v>1305</v>
      </c>
      <c r="F45" s="49">
        <f aca="true" t="shared" si="12" ref="F45:K45">SUM(F46:F47)</f>
        <v>1123</v>
      </c>
      <c r="G45" s="49">
        <f t="shared" si="12"/>
        <v>0</v>
      </c>
      <c r="H45" s="49">
        <f t="shared" si="12"/>
        <v>14</v>
      </c>
      <c r="I45" s="49">
        <f t="shared" si="12"/>
        <v>103250</v>
      </c>
      <c r="J45" s="49">
        <f t="shared" si="12"/>
        <v>23040</v>
      </c>
      <c r="K45" s="49">
        <f t="shared" si="12"/>
        <v>80210</v>
      </c>
    </row>
    <row r="46" spans="1:11" s="26" customFormat="1" ht="19.5" customHeight="1">
      <c r="A46" s="21"/>
      <c r="B46" s="48" t="s">
        <v>71</v>
      </c>
      <c r="C46" s="52" t="s">
        <v>80</v>
      </c>
      <c r="D46" s="23" t="s">
        <v>73</v>
      </c>
      <c r="E46" s="50">
        <v>1305</v>
      </c>
      <c r="F46" s="49">
        <v>873</v>
      </c>
      <c r="G46" s="49">
        <v>0</v>
      </c>
      <c r="H46" s="49">
        <v>2</v>
      </c>
      <c r="I46" s="50">
        <f>SUM(J46:K46)</f>
        <v>60040</v>
      </c>
      <c r="J46" s="50">
        <v>23040</v>
      </c>
      <c r="K46" s="50">
        <v>37000</v>
      </c>
    </row>
    <row r="47" spans="1:11" s="26" customFormat="1" ht="19.5" customHeight="1">
      <c r="A47" s="21"/>
      <c r="B47" s="48" t="s">
        <v>105</v>
      </c>
      <c r="C47" s="52" t="s">
        <v>150</v>
      </c>
      <c r="D47" s="23" t="s">
        <v>113</v>
      </c>
      <c r="E47" s="49">
        <v>0</v>
      </c>
      <c r="F47" s="49">
        <v>250</v>
      </c>
      <c r="G47" s="49">
        <v>0</v>
      </c>
      <c r="H47" s="49">
        <v>12</v>
      </c>
      <c r="I47" s="50">
        <f>SUM(J47:K47)</f>
        <v>43210</v>
      </c>
      <c r="J47" s="49">
        <v>0</v>
      </c>
      <c r="K47" s="50">
        <v>43210</v>
      </c>
    </row>
    <row r="48" spans="1:11" s="71" customFormat="1" ht="19.5" customHeight="1">
      <c r="A48" s="67" t="s">
        <v>134</v>
      </c>
      <c r="B48" s="68"/>
      <c r="C48" s="69"/>
      <c r="D48" s="69"/>
      <c r="E48" s="70">
        <f aca="true" t="shared" si="13" ref="E48:K48">+E49+E53</f>
        <v>0</v>
      </c>
      <c r="F48" s="70">
        <f t="shared" si="13"/>
        <v>7919</v>
      </c>
      <c r="G48" s="70">
        <f t="shared" si="13"/>
        <v>0</v>
      </c>
      <c r="H48" s="70">
        <f t="shared" si="13"/>
        <v>5</v>
      </c>
      <c r="I48" s="70">
        <f t="shared" si="13"/>
        <v>138107</v>
      </c>
      <c r="J48" s="70">
        <f t="shared" si="13"/>
        <v>6722</v>
      </c>
      <c r="K48" s="70">
        <f t="shared" si="13"/>
        <v>131385</v>
      </c>
    </row>
    <row r="49" spans="1:11" s="26" customFormat="1" ht="21" customHeight="1">
      <c r="A49" s="58" t="s">
        <v>121</v>
      </c>
      <c r="B49" s="48"/>
      <c r="C49" s="23"/>
      <c r="D49" s="23"/>
      <c r="E49" s="49">
        <f>SUM(E50:E52)</f>
        <v>0</v>
      </c>
      <c r="F49" s="50">
        <f aca="true" t="shared" si="14" ref="F49:K49">SUM(F50:F52)</f>
        <v>7689</v>
      </c>
      <c r="G49" s="49">
        <f t="shared" si="14"/>
        <v>0</v>
      </c>
      <c r="H49" s="50">
        <f t="shared" si="14"/>
        <v>5</v>
      </c>
      <c r="I49" s="50">
        <f t="shared" si="14"/>
        <v>132607</v>
      </c>
      <c r="J49" s="50">
        <f t="shared" si="14"/>
        <v>1722</v>
      </c>
      <c r="K49" s="50">
        <f t="shared" si="14"/>
        <v>130885</v>
      </c>
    </row>
    <row r="50" spans="1:11" s="26" customFormat="1" ht="19.5" customHeight="1">
      <c r="A50" s="21"/>
      <c r="B50" s="48" t="s">
        <v>116</v>
      </c>
      <c r="C50" s="23" t="s">
        <v>87</v>
      </c>
      <c r="D50" s="23" t="s">
        <v>88</v>
      </c>
      <c r="E50" s="49">
        <v>0</v>
      </c>
      <c r="F50" s="49">
        <v>4762</v>
      </c>
      <c r="G50" s="49">
        <v>0</v>
      </c>
      <c r="H50" s="49">
        <v>1</v>
      </c>
      <c r="I50" s="50">
        <f>SUM(J50:K50)</f>
        <v>70078</v>
      </c>
      <c r="J50" s="49">
        <v>1308</v>
      </c>
      <c r="K50" s="50">
        <v>68770</v>
      </c>
    </row>
    <row r="51" spans="1:11" s="26" customFormat="1" ht="19.5" customHeight="1">
      <c r="A51" s="21"/>
      <c r="B51" s="48" t="s">
        <v>116</v>
      </c>
      <c r="C51" s="23" t="s">
        <v>89</v>
      </c>
      <c r="D51" s="23" t="s">
        <v>88</v>
      </c>
      <c r="E51" s="49">
        <v>0</v>
      </c>
      <c r="F51" s="49">
        <v>1697</v>
      </c>
      <c r="G51" s="49">
        <v>0</v>
      </c>
      <c r="H51" s="49">
        <v>4</v>
      </c>
      <c r="I51" s="50">
        <f>SUM(J51:K51)</f>
        <v>37332</v>
      </c>
      <c r="J51" s="49">
        <v>414</v>
      </c>
      <c r="K51" s="50">
        <v>36918</v>
      </c>
    </row>
    <row r="52" spans="1:11" s="26" customFormat="1" ht="19.5" customHeight="1">
      <c r="A52" s="21"/>
      <c r="B52" s="48" t="s">
        <v>116</v>
      </c>
      <c r="C52" s="23" t="s">
        <v>90</v>
      </c>
      <c r="D52" s="23" t="s">
        <v>88</v>
      </c>
      <c r="E52" s="49">
        <v>0</v>
      </c>
      <c r="F52" s="49">
        <v>1230</v>
      </c>
      <c r="G52" s="49">
        <v>0</v>
      </c>
      <c r="H52" s="49">
        <v>0</v>
      </c>
      <c r="I52" s="50">
        <f>SUM(J52:K52)</f>
        <v>25197</v>
      </c>
      <c r="J52" s="49">
        <v>0</v>
      </c>
      <c r="K52" s="50">
        <v>25197</v>
      </c>
    </row>
    <row r="53" spans="1:11" s="26" customFormat="1" ht="19.5" customHeight="1">
      <c r="A53" s="58" t="s">
        <v>122</v>
      </c>
      <c r="B53" s="48"/>
      <c r="C53" s="23"/>
      <c r="D53" s="23"/>
      <c r="E53" s="49">
        <f aca="true" t="shared" si="15" ref="E53:K53">SUM(E54)</f>
        <v>0</v>
      </c>
      <c r="F53" s="49">
        <f t="shared" si="15"/>
        <v>230</v>
      </c>
      <c r="G53" s="49">
        <f t="shared" si="15"/>
        <v>0</v>
      </c>
      <c r="H53" s="49">
        <f t="shared" si="15"/>
        <v>0</v>
      </c>
      <c r="I53" s="49">
        <f t="shared" si="15"/>
        <v>5500</v>
      </c>
      <c r="J53" s="49">
        <f t="shared" si="15"/>
        <v>5000</v>
      </c>
      <c r="K53" s="49">
        <f t="shared" si="15"/>
        <v>500</v>
      </c>
    </row>
    <row r="54" spans="1:11" s="26" customFormat="1" ht="19.5" customHeight="1">
      <c r="A54" s="21"/>
      <c r="B54" s="48" t="s">
        <v>74</v>
      </c>
      <c r="C54" s="23" t="s">
        <v>72</v>
      </c>
      <c r="D54" s="23" t="s">
        <v>73</v>
      </c>
      <c r="E54" s="49">
        <v>0</v>
      </c>
      <c r="F54" s="49">
        <v>230</v>
      </c>
      <c r="G54" s="49">
        <v>0</v>
      </c>
      <c r="H54" s="49">
        <v>0</v>
      </c>
      <c r="I54" s="50">
        <f>SUM(J54:K54)</f>
        <v>5500</v>
      </c>
      <c r="J54" s="49">
        <v>5000</v>
      </c>
      <c r="K54" s="50">
        <v>500</v>
      </c>
    </row>
    <row r="55" spans="1:11" s="71" customFormat="1" ht="18.75" customHeight="1">
      <c r="A55" s="67" t="s">
        <v>136</v>
      </c>
      <c r="B55" s="68"/>
      <c r="C55" s="69"/>
      <c r="D55" s="69"/>
      <c r="E55" s="70">
        <f aca="true" t="shared" si="16" ref="E55:K55">+E56+E59+E63</f>
        <v>0</v>
      </c>
      <c r="F55" s="70">
        <f t="shared" si="16"/>
        <v>2063</v>
      </c>
      <c r="G55" s="70">
        <f t="shared" si="16"/>
        <v>0</v>
      </c>
      <c r="H55" s="70">
        <f t="shared" si="16"/>
        <v>16</v>
      </c>
      <c r="I55" s="70">
        <f t="shared" si="16"/>
        <v>136190</v>
      </c>
      <c r="J55" s="70">
        <f t="shared" si="16"/>
        <v>0</v>
      </c>
      <c r="K55" s="70">
        <f t="shared" si="16"/>
        <v>136190</v>
      </c>
    </row>
    <row r="56" spans="1:11" s="26" customFormat="1" ht="18.75" customHeight="1">
      <c r="A56" s="58" t="s">
        <v>126</v>
      </c>
      <c r="B56" s="48"/>
      <c r="C56" s="23"/>
      <c r="D56" s="23"/>
      <c r="E56" s="49">
        <f aca="true" t="shared" si="17" ref="E56:K56">SUM(E57:E58)</f>
        <v>0</v>
      </c>
      <c r="F56" s="49">
        <f t="shared" si="17"/>
        <v>1771</v>
      </c>
      <c r="G56" s="49">
        <f t="shared" si="17"/>
        <v>0</v>
      </c>
      <c r="H56" s="49">
        <f t="shared" si="17"/>
        <v>5</v>
      </c>
      <c r="I56" s="49">
        <f t="shared" si="17"/>
        <v>39864</v>
      </c>
      <c r="J56" s="49">
        <f t="shared" si="17"/>
        <v>0</v>
      </c>
      <c r="K56" s="49">
        <f t="shared" si="17"/>
        <v>39864</v>
      </c>
    </row>
    <row r="57" spans="1:11" s="26" customFormat="1" ht="19.5" customHeight="1">
      <c r="A57" s="21"/>
      <c r="B57" s="48" t="s">
        <v>83</v>
      </c>
      <c r="C57" s="23" t="s">
        <v>84</v>
      </c>
      <c r="D57" s="23" t="s">
        <v>73</v>
      </c>
      <c r="E57" s="49">
        <v>0</v>
      </c>
      <c r="F57" s="49">
        <v>1571</v>
      </c>
      <c r="G57" s="49">
        <v>0</v>
      </c>
      <c r="H57" s="49">
        <v>5</v>
      </c>
      <c r="I57" s="50">
        <f>SUM(J57:K57)</f>
        <v>35864</v>
      </c>
      <c r="J57" s="49">
        <v>0</v>
      </c>
      <c r="K57" s="50">
        <v>35864</v>
      </c>
    </row>
    <row r="58" spans="1:11" s="26" customFormat="1" ht="19.5" customHeight="1">
      <c r="A58" s="21"/>
      <c r="B58" s="48" t="s">
        <v>114</v>
      </c>
      <c r="C58" s="23" t="s">
        <v>87</v>
      </c>
      <c r="D58" s="23" t="s">
        <v>88</v>
      </c>
      <c r="E58" s="49">
        <v>0</v>
      </c>
      <c r="F58" s="49">
        <v>200</v>
      </c>
      <c r="G58" s="49">
        <v>0</v>
      </c>
      <c r="H58" s="49">
        <v>0</v>
      </c>
      <c r="I58" s="50">
        <f>SUM(J58:K58)</f>
        <v>4000</v>
      </c>
      <c r="J58" s="49">
        <v>0</v>
      </c>
      <c r="K58" s="50">
        <v>4000</v>
      </c>
    </row>
    <row r="59" spans="1:11" s="26" customFormat="1" ht="20.25" customHeight="1">
      <c r="A59" s="58" t="s">
        <v>127</v>
      </c>
      <c r="B59" s="48"/>
      <c r="C59" s="23"/>
      <c r="D59" s="23"/>
      <c r="E59" s="49">
        <f aca="true" t="shared" si="18" ref="E59:K59">SUM(E61:E62)</f>
        <v>0</v>
      </c>
      <c r="F59" s="49">
        <f t="shared" si="18"/>
        <v>232</v>
      </c>
      <c r="G59" s="49">
        <f t="shared" si="18"/>
        <v>0</v>
      </c>
      <c r="H59" s="49">
        <f t="shared" si="18"/>
        <v>10</v>
      </c>
      <c r="I59" s="49">
        <f t="shared" si="18"/>
        <v>88543</v>
      </c>
      <c r="J59" s="49">
        <f t="shared" si="18"/>
        <v>0</v>
      </c>
      <c r="K59" s="49">
        <f t="shared" si="18"/>
        <v>88543</v>
      </c>
    </row>
    <row r="60" spans="1:11" s="26" customFormat="1" ht="20.25" customHeight="1">
      <c r="A60" s="58"/>
      <c r="B60" s="48"/>
      <c r="C60" s="23" t="s">
        <v>154</v>
      </c>
      <c r="D60" s="23"/>
      <c r="E60" s="49">
        <f aca="true" t="shared" si="19" ref="E60:K60">SUM(E61:E62)</f>
        <v>0</v>
      </c>
      <c r="F60" s="49">
        <f t="shared" si="19"/>
        <v>232</v>
      </c>
      <c r="G60" s="49">
        <f t="shared" si="19"/>
        <v>0</v>
      </c>
      <c r="H60" s="49">
        <f t="shared" si="19"/>
        <v>10</v>
      </c>
      <c r="I60" s="49">
        <f t="shared" si="19"/>
        <v>88543</v>
      </c>
      <c r="J60" s="49">
        <f t="shared" si="19"/>
        <v>0</v>
      </c>
      <c r="K60" s="49">
        <f t="shared" si="19"/>
        <v>88543</v>
      </c>
    </row>
    <row r="61" spans="1:11" s="26" customFormat="1" ht="19.5" customHeight="1">
      <c r="A61" s="21"/>
      <c r="B61" s="48" t="s">
        <v>83</v>
      </c>
      <c r="C61" s="52" t="s">
        <v>150</v>
      </c>
      <c r="D61" s="23" t="s">
        <v>73</v>
      </c>
      <c r="E61" s="49">
        <v>0</v>
      </c>
      <c r="F61" s="49">
        <v>232</v>
      </c>
      <c r="G61" s="49">
        <v>0</v>
      </c>
      <c r="H61" s="49">
        <v>0</v>
      </c>
      <c r="I61" s="50">
        <f>SUM(J61:K61)</f>
        <v>4047</v>
      </c>
      <c r="J61" s="49">
        <v>0</v>
      </c>
      <c r="K61" s="50">
        <v>4047</v>
      </c>
    </row>
    <row r="62" spans="1:11" s="26" customFormat="1" ht="19.5" customHeight="1">
      <c r="A62" s="21"/>
      <c r="B62" s="48" t="s">
        <v>114</v>
      </c>
      <c r="C62" s="52" t="s">
        <v>80</v>
      </c>
      <c r="D62" s="23" t="s">
        <v>113</v>
      </c>
      <c r="E62" s="49">
        <v>0</v>
      </c>
      <c r="F62" s="49">
        <v>0</v>
      </c>
      <c r="G62" s="49">
        <v>0</v>
      </c>
      <c r="H62" s="49">
        <v>10</v>
      </c>
      <c r="I62" s="50">
        <f>SUM(J62:K62)</f>
        <v>84496</v>
      </c>
      <c r="J62" s="49">
        <v>0</v>
      </c>
      <c r="K62" s="50">
        <v>84496</v>
      </c>
    </row>
    <row r="63" spans="1:11" s="26" customFormat="1" ht="20.25" customHeight="1">
      <c r="A63" s="58" t="s">
        <v>128</v>
      </c>
      <c r="B63" s="48"/>
      <c r="C63" s="23"/>
      <c r="D63" s="23"/>
      <c r="E63" s="49">
        <f aca="true" t="shared" si="20" ref="E63:K63">SUM(E64:E64)</f>
        <v>0</v>
      </c>
      <c r="F63" s="49">
        <f t="shared" si="20"/>
        <v>60</v>
      </c>
      <c r="G63" s="49">
        <f t="shared" si="20"/>
        <v>0</v>
      </c>
      <c r="H63" s="49">
        <f t="shared" si="20"/>
        <v>1</v>
      </c>
      <c r="I63" s="49">
        <f t="shared" si="20"/>
        <v>7783</v>
      </c>
      <c r="J63" s="49">
        <f t="shared" si="20"/>
        <v>0</v>
      </c>
      <c r="K63" s="49">
        <f t="shared" si="20"/>
        <v>7783</v>
      </c>
    </row>
    <row r="64" spans="1:11" s="26" customFormat="1" ht="19.5" customHeight="1">
      <c r="A64" s="21"/>
      <c r="B64" s="48" t="s">
        <v>83</v>
      </c>
      <c r="C64" s="23" t="s">
        <v>85</v>
      </c>
      <c r="D64" s="23" t="s">
        <v>73</v>
      </c>
      <c r="E64" s="49">
        <v>0</v>
      </c>
      <c r="F64" s="49">
        <v>60</v>
      </c>
      <c r="G64" s="49">
        <v>0</v>
      </c>
      <c r="H64" s="49">
        <v>1</v>
      </c>
      <c r="I64" s="50">
        <f>SUM(J64:K64)</f>
        <v>7783</v>
      </c>
      <c r="J64" s="49">
        <v>0</v>
      </c>
      <c r="K64" s="50">
        <v>7783</v>
      </c>
    </row>
    <row r="65" spans="1:11" s="71" customFormat="1" ht="19.5" customHeight="1">
      <c r="A65" s="67" t="s">
        <v>135</v>
      </c>
      <c r="B65" s="68"/>
      <c r="C65" s="69"/>
      <c r="D65" s="69"/>
      <c r="E65" s="70">
        <f>+E66+E70+E77</f>
        <v>345</v>
      </c>
      <c r="F65" s="70">
        <f aca="true" t="shared" si="21" ref="F65:K65">+F66+F70+F77</f>
        <v>1370</v>
      </c>
      <c r="G65" s="70">
        <f t="shared" si="21"/>
        <v>0</v>
      </c>
      <c r="H65" s="70">
        <f t="shared" si="21"/>
        <v>12</v>
      </c>
      <c r="I65" s="70">
        <f t="shared" si="21"/>
        <v>59263</v>
      </c>
      <c r="J65" s="70">
        <f t="shared" si="21"/>
        <v>631</v>
      </c>
      <c r="K65" s="70">
        <f t="shared" si="21"/>
        <v>58632</v>
      </c>
    </row>
    <row r="66" spans="1:11" s="26" customFormat="1" ht="18.75" customHeight="1">
      <c r="A66" s="58" t="s">
        <v>123</v>
      </c>
      <c r="B66" s="48"/>
      <c r="C66" s="23"/>
      <c r="D66" s="23"/>
      <c r="E66" s="49">
        <f aca="true" t="shared" si="22" ref="E66:K66">SUM(E67:E69)</f>
        <v>293</v>
      </c>
      <c r="F66" s="49">
        <f t="shared" si="22"/>
        <v>1010</v>
      </c>
      <c r="G66" s="49">
        <f t="shared" si="22"/>
        <v>0</v>
      </c>
      <c r="H66" s="49">
        <f t="shared" si="22"/>
        <v>8</v>
      </c>
      <c r="I66" s="49">
        <f t="shared" si="22"/>
        <v>43514</v>
      </c>
      <c r="J66" s="49">
        <f t="shared" si="22"/>
        <v>631</v>
      </c>
      <c r="K66" s="49">
        <f t="shared" si="22"/>
        <v>42883</v>
      </c>
    </row>
    <row r="67" spans="1:11" s="26" customFormat="1" ht="19.5" customHeight="1">
      <c r="A67" s="21"/>
      <c r="B67" s="48" t="s">
        <v>39</v>
      </c>
      <c r="C67" s="23" t="s">
        <v>40</v>
      </c>
      <c r="D67" s="23" t="s">
        <v>41</v>
      </c>
      <c r="E67" s="50">
        <v>233</v>
      </c>
      <c r="F67" s="50">
        <v>900</v>
      </c>
      <c r="G67" s="49">
        <v>0</v>
      </c>
      <c r="H67" s="24">
        <v>1</v>
      </c>
      <c r="I67" s="50">
        <f>SUM(J67:K67)</f>
        <v>28161</v>
      </c>
      <c r="J67" s="50">
        <v>28</v>
      </c>
      <c r="K67" s="25">
        <v>28133</v>
      </c>
    </row>
    <row r="68" spans="1:11" s="26" customFormat="1" ht="19.5" customHeight="1">
      <c r="A68" s="51" t="s">
        <v>80</v>
      </c>
      <c r="B68" s="48" t="s">
        <v>69</v>
      </c>
      <c r="C68" s="23" t="s">
        <v>67</v>
      </c>
      <c r="D68" s="23" t="s">
        <v>68</v>
      </c>
      <c r="E68" s="50">
        <v>60</v>
      </c>
      <c r="F68" s="49">
        <v>110</v>
      </c>
      <c r="G68" s="49">
        <v>0</v>
      </c>
      <c r="H68" s="49">
        <v>4</v>
      </c>
      <c r="I68" s="50">
        <f>SUM(J68:K68)</f>
        <v>5853</v>
      </c>
      <c r="J68" s="50">
        <v>603</v>
      </c>
      <c r="K68" s="50">
        <v>5250</v>
      </c>
    </row>
    <row r="69" spans="1:11" s="26" customFormat="1" ht="19.5" customHeight="1">
      <c r="A69" s="21"/>
      <c r="B69" s="48" t="s">
        <v>69</v>
      </c>
      <c r="C69" s="23" t="s">
        <v>70</v>
      </c>
      <c r="D69" s="23" t="s">
        <v>68</v>
      </c>
      <c r="E69" s="49">
        <v>0</v>
      </c>
      <c r="F69" s="49">
        <v>0</v>
      </c>
      <c r="G69" s="49">
        <v>0</v>
      </c>
      <c r="H69" s="49">
        <v>3</v>
      </c>
      <c r="I69" s="50">
        <f>SUM(J69:K69)</f>
        <v>9500</v>
      </c>
      <c r="J69" s="49">
        <v>0</v>
      </c>
      <c r="K69" s="50">
        <v>9500</v>
      </c>
    </row>
    <row r="70" spans="1:11" s="26" customFormat="1" ht="18.75" customHeight="1">
      <c r="A70" s="58" t="s">
        <v>124</v>
      </c>
      <c r="B70" s="48"/>
      <c r="C70" s="23"/>
      <c r="D70" s="23"/>
      <c r="E70" s="49">
        <f aca="true" t="shared" si="23" ref="E70:K70">SUM(E71:E76)</f>
        <v>52</v>
      </c>
      <c r="F70" s="49">
        <f t="shared" si="23"/>
        <v>360</v>
      </c>
      <c r="G70" s="49">
        <f t="shared" si="23"/>
        <v>0</v>
      </c>
      <c r="H70" s="49">
        <f t="shared" si="23"/>
        <v>0</v>
      </c>
      <c r="I70" s="49">
        <f t="shared" si="23"/>
        <v>7649</v>
      </c>
      <c r="J70" s="49">
        <f t="shared" si="23"/>
        <v>0</v>
      </c>
      <c r="K70" s="49">
        <f t="shared" si="23"/>
        <v>7649</v>
      </c>
    </row>
    <row r="71" spans="1:11" s="26" customFormat="1" ht="19.5" customHeight="1">
      <c r="A71" s="21"/>
      <c r="B71" s="48" t="s">
        <v>69</v>
      </c>
      <c r="C71" s="23" t="s">
        <v>107</v>
      </c>
      <c r="D71" s="23" t="s">
        <v>102</v>
      </c>
      <c r="E71" s="49">
        <v>0</v>
      </c>
      <c r="F71" s="49">
        <v>10</v>
      </c>
      <c r="G71" s="49">
        <v>0</v>
      </c>
      <c r="H71" s="49">
        <v>0</v>
      </c>
      <c r="I71" s="50">
        <f aca="true" t="shared" si="24" ref="I71:I76">SUM(J71:K71)</f>
        <v>7</v>
      </c>
      <c r="J71" s="49">
        <v>0</v>
      </c>
      <c r="K71" s="50">
        <v>7</v>
      </c>
    </row>
    <row r="72" spans="1:11" s="26" customFormat="1" ht="19.5" customHeight="1">
      <c r="A72" s="21"/>
      <c r="B72" s="48" t="s">
        <v>69</v>
      </c>
      <c r="C72" s="23" t="s">
        <v>104</v>
      </c>
      <c r="D72" s="23" t="s">
        <v>102</v>
      </c>
      <c r="E72" s="49">
        <v>0</v>
      </c>
      <c r="F72" s="49">
        <v>135</v>
      </c>
      <c r="G72" s="49">
        <v>0</v>
      </c>
      <c r="H72" s="49">
        <v>0</v>
      </c>
      <c r="I72" s="50">
        <f t="shared" si="24"/>
        <v>3850</v>
      </c>
      <c r="J72" s="49">
        <v>0</v>
      </c>
      <c r="K72" s="50">
        <v>3850</v>
      </c>
    </row>
    <row r="73" spans="1:11" s="26" customFormat="1" ht="19.5" customHeight="1">
      <c r="A73" s="21"/>
      <c r="B73" s="48" t="s">
        <v>69</v>
      </c>
      <c r="C73" s="23" t="s">
        <v>108</v>
      </c>
      <c r="D73" s="23" t="s">
        <v>102</v>
      </c>
      <c r="E73" s="49">
        <v>0</v>
      </c>
      <c r="F73" s="49">
        <v>45</v>
      </c>
      <c r="G73" s="49">
        <v>0</v>
      </c>
      <c r="H73" s="49">
        <v>0</v>
      </c>
      <c r="I73" s="50">
        <f t="shared" si="24"/>
        <v>880</v>
      </c>
      <c r="J73" s="49">
        <v>0</v>
      </c>
      <c r="K73" s="50">
        <v>880</v>
      </c>
    </row>
    <row r="74" spans="1:11" s="26" customFormat="1" ht="19.5" customHeight="1">
      <c r="A74" s="21"/>
      <c r="B74" s="48" t="s">
        <v>69</v>
      </c>
      <c r="C74" s="23" t="s">
        <v>109</v>
      </c>
      <c r="D74" s="23" t="s">
        <v>102</v>
      </c>
      <c r="E74" s="49">
        <v>0</v>
      </c>
      <c r="F74" s="49">
        <v>170</v>
      </c>
      <c r="G74" s="49">
        <v>0</v>
      </c>
      <c r="H74" s="49">
        <v>0</v>
      </c>
      <c r="I74" s="50">
        <f t="shared" si="24"/>
        <v>2125</v>
      </c>
      <c r="J74" s="49">
        <v>0</v>
      </c>
      <c r="K74" s="50">
        <v>2125</v>
      </c>
    </row>
    <row r="75" spans="1:11" s="26" customFormat="1" ht="19.5" customHeight="1">
      <c r="A75" s="21"/>
      <c r="B75" s="48" t="s">
        <v>111</v>
      </c>
      <c r="C75" s="23" t="s">
        <v>110</v>
      </c>
      <c r="D75" s="23" t="s">
        <v>68</v>
      </c>
      <c r="E75" s="49">
        <v>30</v>
      </c>
      <c r="F75" s="49">
        <v>0</v>
      </c>
      <c r="G75" s="49">
        <v>0</v>
      </c>
      <c r="H75" s="49">
        <v>0</v>
      </c>
      <c r="I75" s="50">
        <f t="shared" si="24"/>
        <v>247</v>
      </c>
      <c r="J75" s="49">
        <v>0</v>
      </c>
      <c r="K75" s="50">
        <v>247</v>
      </c>
    </row>
    <row r="76" spans="1:11" s="26" customFormat="1" ht="19.5" customHeight="1">
      <c r="A76" s="21"/>
      <c r="B76" s="48" t="s">
        <v>111</v>
      </c>
      <c r="C76" s="23" t="s">
        <v>112</v>
      </c>
      <c r="D76" s="23" t="s">
        <v>68</v>
      </c>
      <c r="E76" s="49">
        <v>22</v>
      </c>
      <c r="F76" s="49">
        <v>0</v>
      </c>
      <c r="G76" s="49">
        <v>0</v>
      </c>
      <c r="H76" s="49">
        <v>0</v>
      </c>
      <c r="I76" s="50">
        <f t="shared" si="24"/>
        <v>540</v>
      </c>
      <c r="J76" s="49">
        <v>0</v>
      </c>
      <c r="K76" s="50">
        <v>540</v>
      </c>
    </row>
    <row r="77" spans="1:11" s="26" customFormat="1" ht="20.25" customHeight="1">
      <c r="A77" s="58" t="s">
        <v>125</v>
      </c>
      <c r="B77" s="48"/>
      <c r="C77" s="23"/>
      <c r="D77" s="23"/>
      <c r="E77" s="49">
        <f aca="true" t="shared" si="25" ref="E77:K77">SUM(E78)</f>
        <v>0</v>
      </c>
      <c r="F77" s="49">
        <f t="shared" si="25"/>
        <v>0</v>
      </c>
      <c r="G77" s="49">
        <f t="shared" si="25"/>
        <v>0</v>
      </c>
      <c r="H77" s="49">
        <f t="shared" si="25"/>
        <v>4</v>
      </c>
      <c r="I77" s="49">
        <f t="shared" si="25"/>
        <v>8100</v>
      </c>
      <c r="J77" s="49">
        <f t="shared" si="25"/>
        <v>0</v>
      </c>
      <c r="K77" s="49">
        <f t="shared" si="25"/>
        <v>8100</v>
      </c>
    </row>
    <row r="78" spans="1:11" s="26" customFormat="1" ht="15.75" customHeight="1">
      <c r="A78" s="21"/>
      <c r="B78" s="48" t="s">
        <v>69</v>
      </c>
      <c r="C78" s="23" t="s">
        <v>72</v>
      </c>
      <c r="D78" s="23" t="s">
        <v>113</v>
      </c>
      <c r="E78" s="49">
        <v>0</v>
      </c>
      <c r="F78" s="49">
        <v>0</v>
      </c>
      <c r="G78" s="49">
        <v>0</v>
      </c>
      <c r="H78" s="49">
        <v>4</v>
      </c>
      <c r="I78" s="50">
        <f>SUM(J78:K78)</f>
        <v>8100</v>
      </c>
      <c r="J78" s="49">
        <v>0</v>
      </c>
      <c r="K78" s="50">
        <v>8100</v>
      </c>
    </row>
    <row r="79" spans="1:11" s="26" customFormat="1" ht="15" customHeight="1">
      <c r="A79" s="21"/>
      <c r="B79" s="48"/>
      <c r="C79" s="23"/>
      <c r="D79" s="23"/>
      <c r="E79" s="49"/>
      <c r="F79" s="49"/>
      <c r="G79" s="49"/>
      <c r="H79" s="49"/>
      <c r="I79" s="50"/>
      <c r="J79" s="49"/>
      <c r="K79" s="50"/>
    </row>
    <row r="80" spans="1:11" s="71" customFormat="1" ht="16.5" customHeight="1">
      <c r="A80" s="67" t="s">
        <v>137</v>
      </c>
      <c r="B80" s="68"/>
      <c r="C80" s="69"/>
      <c r="D80" s="69"/>
      <c r="E80" s="70">
        <f aca="true" t="shared" si="26" ref="E80:K80">+E81+E118</f>
        <v>15412</v>
      </c>
      <c r="F80" s="70">
        <f t="shared" si="26"/>
        <v>40837</v>
      </c>
      <c r="G80" s="70">
        <f t="shared" si="26"/>
        <v>0</v>
      </c>
      <c r="H80" s="70">
        <f t="shared" si="26"/>
        <v>42</v>
      </c>
      <c r="I80" s="70">
        <f t="shared" si="26"/>
        <v>2301935</v>
      </c>
      <c r="J80" s="70">
        <f t="shared" si="26"/>
        <v>244352</v>
      </c>
      <c r="K80" s="70">
        <f t="shared" si="26"/>
        <v>2057583</v>
      </c>
    </row>
    <row r="81" spans="1:11" s="71" customFormat="1" ht="16.5" customHeight="1">
      <c r="A81" s="67" t="s">
        <v>138</v>
      </c>
      <c r="B81" s="68"/>
      <c r="C81" s="69"/>
      <c r="D81" s="69"/>
      <c r="E81" s="70">
        <f aca="true" t="shared" si="27" ref="E81:K81">+E82+E110</f>
        <v>15412</v>
      </c>
      <c r="F81" s="70">
        <f t="shared" si="27"/>
        <v>40727</v>
      </c>
      <c r="G81" s="70">
        <f t="shared" si="27"/>
        <v>0</v>
      </c>
      <c r="H81" s="70">
        <f t="shared" si="27"/>
        <v>36</v>
      </c>
      <c r="I81" s="70">
        <f t="shared" si="27"/>
        <v>2250206</v>
      </c>
      <c r="J81" s="70">
        <f t="shared" si="27"/>
        <v>241400</v>
      </c>
      <c r="K81" s="70">
        <f t="shared" si="27"/>
        <v>2008806</v>
      </c>
    </row>
    <row r="82" spans="1:11" s="26" customFormat="1" ht="18.75" customHeight="1">
      <c r="A82" s="58" t="s">
        <v>129</v>
      </c>
      <c r="B82" s="48"/>
      <c r="C82" s="23"/>
      <c r="D82" s="23"/>
      <c r="E82" s="49">
        <f aca="true" t="shared" si="28" ref="E82:K82">+E83+E84+E87+E88+E93+E96+E99+E102+E103+E104+E107+E108+E109</f>
        <v>15362</v>
      </c>
      <c r="F82" s="49">
        <f t="shared" si="28"/>
        <v>40233</v>
      </c>
      <c r="G82" s="49">
        <f t="shared" si="28"/>
        <v>0</v>
      </c>
      <c r="H82" s="49">
        <f t="shared" si="28"/>
        <v>35</v>
      </c>
      <c r="I82" s="49">
        <f t="shared" si="28"/>
        <v>2226506</v>
      </c>
      <c r="J82" s="49">
        <f t="shared" si="28"/>
        <v>238400</v>
      </c>
      <c r="K82" s="49">
        <f t="shared" si="28"/>
        <v>1988106</v>
      </c>
    </row>
    <row r="83" spans="1:11" s="26" customFormat="1" ht="19.5" customHeight="1">
      <c r="A83" s="51" t="s">
        <v>80</v>
      </c>
      <c r="B83" s="48" t="s">
        <v>48</v>
      </c>
      <c r="C83" s="23" t="s">
        <v>47</v>
      </c>
      <c r="D83" s="23" t="s">
        <v>46</v>
      </c>
      <c r="E83" s="49">
        <v>0</v>
      </c>
      <c r="F83" s="50">
        <v>1360</v>
      </c>
      <c r="G83" s="49">
        <v>0</v>
      </c>
      <c r="H83" s="49">
        <v>0</v>
      </c>
      <c r="I83" s="50">
        <f>SUM(J83:K83)</f>
        <v>22970</v>
      </c>
      <c r="J83" s="50">
        <v>9884</v>
      </c>
      <c r="K83" s="50">
        <v>13086</v>
      </c>
    </row>
    <row r="84" spans="1:11" s="26" customFormat="1" ht="16.5" customHeight="1">
      <c r="A84" s="21"/>
      <c r="B84" s="48"/>
      <c r="C84" s="23" t="s">
        <v>78</v>
      </c>
      <c r="D84" s="23"/>
      <c r="E84" s="49">
        <f aca="true" t="shared" si="29" ref="E84:K84">SUM(E85:E86)</f>
        <v>750</v>
      </c>
      <c r="F84" s="49">
        <f t="shared" si="29"/>
        <v>0</v>
      </c>
      <c r="G84" s="49">
        <f t="shared" si="29"/>
        <v>0</v>
      </c>
      <c r="H84" s="49">
        <f t="shared" si="29"/>
        <v>0</v>
      </c>
      <c r="I84" s="49">
        <f t="shared" si="29"/>
        <v>84000</v>
      </c>
      <c r="J84" s="49">
        <f t="shared" si="29"/>
        <v>900</v>
      </c>
      <c r="K84" s="49">
        <f t="shared" si="29"/>
        <v>83100</v>
      </c>
    </row>
    <row r="85" spans="1:11" s="26" customFormat="1" ht="19.5" customHeight="1">
      <c r="A85" s="21"/>
      <c r="B85" s="48" t="s">
        <v>52</v>
      </c>
      <c r="C85" s="23"/>
      <c r="D85" s="23" t="s">
        <v>49</v>
      </c>
      <c r="E85" s="50">
        <v>510</v>
      </c>
      <c r="F85" s="49">
        <v>0</v>
      </c>
      <c r="G85" s="49">
        <v>0</v>
      </c>
      <c r="H85" s="49">
        <v>0</v>
      </c>
      <c r="I85" s="50">
        <f aca="true" t="shared" si="30" ref="I85:I92">SUM(J85:K85)</f>
        <v>36700</v>
      </c>
      <c r="J85" s="50">
        <v>400</v>
      </c>
      <c r="K85" s="50">
        <v>36300</v>
      </c>
    </row>
    <row r="86" spans="1:11" s="26" customFormat="1" ht="19.5" customHeight="1">
      <c r="A86" s="21"/>
      <c r="B86" s="48" t="s">
        <v>52</v>
      </c>
      <c r="C86" s="23"/>
      <c r="D86" s="23" t="s">
        <v>46</v>
      </c>
      <c r="E86" s="50">
        <v>240</v>
      </c>
      <c r="F86" s="49">
        <v>0</v>
      </c>
      <c r="G86" s="49">
        <v>0</v>
      </c>
      <c r="H86" s="49">
        <v>0</v>
      </c>
      <c r="I86" s="50">
        <f t="shared" si="30"/>
        <v>47300</v>
      </c>
      <c r="J86" s="50">
        <v>500</v>
      </c>
      <c r="K86" s="50">
        <v>46800</v>
      </c>
    </row>
    <row r="87" spans="1:11" s="26" customFormat="1" ht="19.5" customHeight="1">
      <c r="A87" s="21"/>
      <c r="B87" s="48" t="s">
        <v>52</v>
      </c>
      <c r="C87" s="23" t="s">
        <v>50</v>
      </c>
      <c r="D87" s="23" t="s">
        <v>49</v>
      </c>
      <c r="E87" s="50">
        <v>4010</v>
      </c>
      <c r="F87" s="49">
        <v>4090</v>
      </c>
      <c r="G87" s="49">
        <v>0</v>
      </c>
      <c r="H87" s="49">
        <v>2</v>
      </c>
      <c r="I87" s="50">
        <f t="shared" si="30"/>
        <v>483983</v>
      </c>
      <c r="J87" s="50">
        <v>12000</v>
      </c>
      <c r="K87" s="50">
        <v>471983</v>
      </c>
    </row>
    <row r="88" spans="1:11" s="26" customFormat="1" ht="19.5" customHeight="1">
      <c r="A88" s="21"/>
      <c r="B88" s="48"/>
      <c r="C88" s="23" t="s">
        <v>81</v>
      </c>
      <c r="D88" s="23"/>
      <c r="E88" s="50">
        <f aca="true" t="shared" si="31" ref="E88:K88">SUM(E89:E92)</f>
        <v>4500</v>
      </c>
      <c r="F88" s="50">
        <f t="shared" si="31"/>
        <v>4180</v>
      </c>
      <c r="G88" s="49">
        <f t="shared" si="31"/>
        <v>0</v>
      </c>
      <c r="H88" s="50">
        <f t="shared" si="31"/>
        <v>10</v>
      </c>
      <c r="I88" s="50">
        <f t="shared" si="31"/>
        <v>335500</v>
      </c>
      <c r="J88" s="50">
        <f t="shared" si="31"/>
        <v>31800</v>
      </c>
      <c r="K88" s="50">
        <f t="shared" si="31"/>
        <v>303700</v>
      </c>
    </row>
    <row r="89" spans="1:11" s="26" customFormat="1" ht="19.5" customHeight="1">
      <c r="A89" s="21"/>
      <c r="B89" s="48" t="s">
        <v>52</v>
      </c>
      <c r="D89" s="23" t="s">
        <v>53</v>
      </c>
      <c r="E89" s="50">
        <v>450</v>
      </c>
      <c r="F89" s="49">
        <v>370</v>
      </c>
      <c r="G89" s="49">
        <v>0</v>
      </c>
      <c r="H89" s="49">
        <v>2</v>
      </c>
      <c r="I89" s="50">
        <f t="shared" si="30"/>
        <v>30200</v>
      </c>
      <c r="J89" s="50">
        <v>2000</v>
      </c>
      <c r="K89" s="50">
        <v>28200</v>
      </c>
    </row>
    <row r="90" spans="1:11" s="26" customFormat="1" ht="19.5" customHeight="1">
      <c r="A90" s="21"/>
      <c r="B90" s="48" t="s">
        <v>52</v>
      </c>
      <c r="C90" s="23"/>
      <c r="D90" s="23" t="s">
        <v>49</v>
      </c>
      <c r="E90" s="50">
        <v>2750</v>
      </c>
      <c r="F90" s="49">
        <v>940</v>
      </c>
      <c r="G90" s="49">
        <v>0</v>
      </c>
      <c r="H90" s="49">
        <v>8</v>
      </c>
      <c r="I90" s="50">
        <f t="shared" si="30"/>
        <v>147100</v>
      </c>
      <c r="J90" s="50">
        <v>19100</v>
      </c>
      <c r="K90" s="50">
        <v>128000</v>
      </c>
    </row>
    <row r="91" spans="1:11" s="26" customFormat="1" ht="19.5" customHeight="1">
      <c r="A91" s="21"/>
      <c r="B91" s="48" t="s">
        <v>52</v>
      </c>
      <c r="C91" s="23"/>
      <c r="D91" s="23" t="s">
        <v>54</v>
      </c>
      <c r="E91" s="50">
        <v>500</v>
      </c>
      <c r="F91" s="49">
        <v>200</v>
      </c>
      <c r="G91" s="49">
        <v>0</v>
      </c>
      <c r="H91" s="49">
        <v>0</v>
      </c>
      <c r="I91" s="50">
        <f t="shared" si="30"/>
        <v>15500</v>
      </c>
      <c r="J91" s="50">
        <v>1000</v>
      </c>
      <c r="K91" s="50">
        <v>14500</v>
      </c>
    </row>
    <row r="92" spans="1:11" s="26" customFormat="1" ht="19.5" customHeight="1">
      <c r="A92" s="21"/>
      <c r="B92" s="48" t="s">
        <v>52</v>
      </c>
      <c r="C92" s="23"/>
      <c r="D92" s="23" t="s">
        <v>51</v>
      </c>
      <c r="E92" s="50">
        <v>800</v>
      </c>
      <c r="F92" s="49">
        <v>2670</v>
      </c>
      <c r="G92" s="49">
        <v>0</v>
      </c>
      <c r="H92" s="49">
        <v>0</v>
      </c>
      <c r="I92" s="50">
        <f t="shared" si="30"/>
        <v>142700</v>
      </c>
      <c r="J92" s="50">
        <v>9700</v>
      </c>
      <c r="K92" s="50">
        <v>133000</v>
      </c>
    </row>
    <row r="93" spans="1:11" s="26" customFormat="1" ht="19.5" customHeight="1">
      <c r="A93" s="21"/>
      <c r="B93" s="48"/>
      <c r="C93" s="23" t="s">
        <v>82</v>
      </c>
      <c r="D93" s="23"/>
      <c r="E93" s="50">
        <f aca="true" t="shared" si="32" ref="E93:K93">SUM(E94:E95)</f>
        <v>3422</v>
      </c>
      <c r="F93" s="50">
        <f t="shared" si="32"/>
        <v>6003</v>
      </c>
      <c r="G93" s="49">
        <f t="shared" si="32"/>
        <v>0</v>
      </c>
      <c r="H93" s="49">
        <f t="shared" si="32"/>
        <v>0</v>
      </c>
      <c r="I93" s="50">
        <f t="shared" si="32"/>
        <v>478546</v>
      </c>
      <c r="J93" s="50">
        <f t="shared" si="32"/>
        <v>33887</v>
      </c>
      <c r="K93" s="50">
        <f t="shared" si="32"/>
        <v>444659</v>
      </c>
    </row>
    <row r="94" spans="1:11" s="26" customFormat="1" ht="19.5" customHeight="1">
      <c r="A94" s="51" t="s">
        <v>80</v>
      </c>
      <c r="B94" s="48" t="s">
        <v>117</v>
      </c>
      <c r="C94" s="23"/>
      <c r="D94" s="23" t="s">
        <v>51</v>
      </c>
      <c r="E94" s="50">
        <v>3422</v>
      </c>
      <c r="F94" s="49">
        <v>4293</v>
      </c>
      <c r="G94" s="49">
        <v>0</v>
      </c>
      <c r="H94" s="49">
        <v>0</v>
      </c>
      <c r="I94" s="50">
        <f>SUM(J94:K94)</f>
        <v>434382</v>
      </c>
      <c r="J94" s="50">
        <v>33887</v>
      </c>
      <c r="K94" s="50">
        <v>400495</v>
      </c>
    </row>
    <row r="95" spans="1:11" s="26" customFormat="1" ht="19.5" customHeight="1">
      <c r="A95" s="21"/>
      <c r="B95" s="48" t="s">
        <v>117</v>
      </c>
      <c r="C95" s="52" t="s">
        <v>80</v>
      </c>
      <c r="D95" s="23" t="s">
        <v>54</v>
      </c>
      <c r="E95" s="49">
        <v>0</v>
      </c>
      <c r="F95" s="49">
        <v>1710</v>
      </c>
      <c r="G95" s="49">
        <v>0</v>
      </c>
      <c r="H95" s="49">
        <v>0</v>
      </c>
      <c r="I95" s="50">
        <f>SUM(J95:K95)</f>
        <v>44164</v>
      </c>
      <c r="J95" s="49">
        <v>0</v>
      </c>
      <c r="K95" s="50">
        <v>44164</v>
      </c>
    </row>
    <row r="96" spans="1:11" s="26" customFormat="1" ht="19.5" customHeight="1">
      <c r="A96" s="21"/>
      <c r="B96" s="48"/>
      <c r="C96" s="23" t="s">
        <v>143</v>
      </c>
      <c r="D96" s="23"/>
      <c r="E96" s="49">
        <f aca="true" t="shared" si="33" ref="E96:K96">SUM(E97:E98)</f>
        <v>280</v>
      </c>
      <c r="F96" s="49">
        <f t="shared" si="33"/>
        <v>2310</v>
      </c>
      <c r="G96" s="49">
        <f t="shared" si="33"/>
        <v>0</v>
      </c>
      <c r="H96" s="49">
        <f t="shared" si="33"/>
        <v>1</v>
      </c>
      <c r="I96" s="49">
        <f t="shared" si="33"/>
        <v>60000</v>
      </c>
      <c r="J96" s="49">
        <f t="shared" si="33"/>
        <v>2000</v>
      </c>
      <c r="K96" s="49">
        <f t="shared" si="33"/>
        <v>58000</v>
      </c>
    </row>
    <row r="97" spans="1:11" s="26" customFormat="1" ht="19.5" customHeight="1">
      <c r="A97" s="21"/>
      <c r="B97" s="48" t="s">
        <v>75</v>
      </c>
      <c r="C97" s="52"/>
      <c r="D97" s="23" t="s">
        <v>58</v>
      </c>
      <c r="E97" s="49">
        <v>130</v>
      </c>
      <c r="F97" s="49">
        <v>2010</v>
      </c>
      <c r="G97" s="49">
        <v>0</v>
      </c>
      <c r="H97" s="49">
        <v>1</v>
      </c>
      <c r="I97" s="50">
        <f>SUM(J97:K97)</f>
        <v>47000</v>
      </c>
      <c r="J97" s="49">
        <v>2000</v>
      </c>
      <c r="K97" s="50">
        <v>45000</v>
      </c>
    </row>
    <row r="98" spans="1:11" s="26" customFormat="1" ht="19.5" customHeight="1">
      <c r="A98" s="21"/>
      <c r="B98" s="48" t="s">
        <v>75</v>
      </c>
      <c r="C98" s="52"/>
      <c r="D98" s="23" t="s">
        <v>60</v>
      </c>
      <c r="E98" s="49">
        <v>150</v>
      </c>
      <c r="F98" s="49">
        <v>300</v>
      </c>
      <c r="G98" s="49">
        <v>0</v>
      </c>
      <c r="H98" s="49">
        <v>0</v>
      </c>
      <c r="I98" s="50">
        <f>SUM(J98:K98)</f>
        <v>13000</v>
      </c>
      <c r="J98" s="49">
        <v>0</v>
      </c>
      <c r="K98" s="50">
        <v>13000</v>
      </c>
    </row>
    <row r="99" spans="1:11" s="26" customFormat="1" ht="19.5" customHeight="1">
      <c r="A99" s="21"/>
      <c r="B99" s="48"/>
      <c r="C99" s="23" t="s">
        <v>144</v>
      </c>
      <c r="E99" s="49">
        <f aca="true" t="shared" si="34" ref="E99:K99">SUM(E100:E101)</f>
        <v>1200</v>
      </c>
      <c r="F99" s="49">
        <f t="shared" si="34"/>
        <v>400</v>
      </c>
      <c r="G99" s="49">
        <f t="shared" si="34"/>
        <v>0</v>
      </c>
      <c r="H99" s="49">
        <f t="shared" si="34"/>
        <v>2</v>
      </c>
      <c r="I99" s="49">
        <f t="shared" si="34"/>
        <v>21500</v>
      </c>
      <c r="J99" s="49">
        <f t="shared" si="34"/>
        <v>0</v>
      </c>
      <c r="K99" s="49">
        <f t="shared" si="34"/>
        <v>21500</v>
      </c>
    </row>
    <row r="100" spans="1:11" s="26" customFormat="1" ht="19.5" customHeight="1">
      <c r="A100" s="21"/>
      <c r="B100" s="48" t="s">
        <v>75</v>
      </c>
      <c r="C100" s="52"/>
      <c r="D100" s="23" t="s">
        <v>60</v>
      </c>
      <c r="E100" s="49">
        <v>0</v>
      </c>
      <c r="F100" s="49">
        <v>400</v>
      </c>
      <c r="G100" s="49">
        <v>0</v>
      </c>
      <c r="H100" s="49">
        <v>2</v>
      </c>
      <c r="I100" s="50">
        <f>SUM(J100:K100)</f>
        <v>9500</v>
      </c>
      <c r="J100" s="49">
        <v>0</v>
      </c>
      <c r="K100" s="50">
        <v>9500</v>
      </c>
    </row>
    <row r="101" spans="1:11" s="26" customFormat="1" ht="19.5" customHeight="1">
      <c r="A101" s="21"/>
      <c r="B101" s="48" t="s">
        <v>75</v>
      </c>
      <c r="C101" s="52"/>
      <c r="D101" s="23" t="s">
        <v>63</v>
      </c>
      <c r="E101" s="49">
        <v>1200</v>
      </c>
      <c r="F101" s="49">
        <v>0</v>
      </c>
      <c r="G101" s="49">
        <v>0</v>
      </c>
      <c r="H101" s="49">
        <v>0</v>
      </c>
      <c r="I101" s="50">
        <f>SUM(J101:K101)</f>
        <v>12000</v>
      </c>
      <c r="J101" s="49">
        <v>0</v>
      </c>
      <c r="K101" s="50">
        <v>12000</v>
      </c>
    </row>
    <row r="102" spans="1:11" s="26" customFormat="1" ht="19.5" customHeight="1">
      <c r="A102" s="21"/>
      <c r="B102" s="48" t="s">
        <v>75</v>
      </c>
      <c r="C102" s="23" t="s">
        <v>61</v>
      </c>
      <c r="D102" s="23" t="s">
        <v>60</v>
      </c>
      <c r="E102" s="49">
        <v>600</v>
      </c>
      <c r="F102" s="49">
        <v>3350</v>
      </c>
      <c r="G102" s="49">
        <v>0</v>
      </c>
      <c r="H102" s="49">
        <v>1</v>
      </c>
      <c r="I102" s="50">
        <f>SUM(J102:K102)</f>
        <v>92000</v>
      </c>
      <c r="J102" s="49">
        <v>0</v>
      </c>
      <c r="K102" s="50">
        <v>92000</v>
      </c>
    </row>
    <row r="103" spans="1:11" s="26" customFormat="1" ht="19.5" customHeight="1">
      <c r="A103" s="21"/>
      <c r="B103" s="48" t="s">
        <v>75</v>
      </c>
      <c r="C103" s="23" t="s">
        <v>62</v>
      </c>
      <c r="D103" s="23" t="s">
        <v>63</v>
      </c>
      <c r="E103" s="49">
        <v>0</v>
      </c>
      <c r="F103" s="49">
        <v>400</v>
      </c>
      <c r="G103" s="49">
        <v>0</v>
      </c>
      <c r="H103" s="49">
        <v>0</v>
      </c>
      <c r="I103" s="50">
        <f>SUM(J103:K103)</f>
        <v>7600</v>
      </c>
      <c r="J103" s="49">
        <v>0</v>
      </c>
      <c r="K103" s="50">
        <v>7600</v>
      </c>
    </row>
    <row r="104" spans="1:11" s="26" customFormat="1" ht="19.5" customHeight="1">
      <c r="A104" s="21"/>
      <c r="B104" s="48" t="s">
        <v>153</v>
      </c>
      <c r="C104" s="23" t="s">
        <v>145</v>
      </c>
      <c r="D104" s="23"/>
      <c r="E104" s="49">
        <f aca="true" t="shared" si="35" ref="E104:K104">SUM(E105:E106)</f>
        <v>450</v>
      </c>
      <c r="F104" s="49">
        <f t="shared" si="35"/>
        <v>17730</v>
      </c>
      <c r="G104" s="49">
        <f t="shared" si="35"/>
        <v>0</v>
      </c>
      <c r="H104" s="49">
        <f t="shared" si="35"/>
        <v>8</v>
      </c>
      <c r="I104" s="49">
        <f t="shared" si="35"/>
        <v>625600</v>
      </c>
      <c r="J104" s="49">
        <f t="shared" si="35"/>
        <v>140000</v>
      </c>
      <c r="K104" s="49">
        <f t="shared" si="35"/>
        <v>485600</v>
      </c>
    </row>
    <row r="105" spans="1:11" s="26" customFormat="1" ht="19.5" customHeight="1">
      <c r="A105" s="21"/>
      <c r="B105" s="48" t="s">
        <v>48</v>
      </c>
      <c r="C105" s="23"/>
      <c r="D105" s="23" t="s">
        <v>146</v>
      </c>
      <c r="E105" s="49">
        <v>280</v>
      </c>
      <c r="F105" s="49">
        <v>15030</v>
      </c>
      <c r="G105" s="49">
        <v>0</v>
      </c>
      <c r="H105" s="49">
        <v>3</v>
      </c>
      <c r="I105" s="50">
        <f>SUM(J105:K105)</f>
        <v>507100</v>
      </c>
      <c r="J105" s="49">
        <v>111000</v>
      </c>
      <c r="K105" s="50">
        <v>396100</v>
      </c>
    </row>
    <row r="106" spans="1:11" s="26" customFormat="1" ht="19.5" customHeight="1">
      <c r="A106" s="21"/>
      <c r="B106" s="48" t="s">
        <v>48</v>
      </c>
      <c r="C106" s="23"/>
      <c r="D106" s="23" t="s">
        <v>64</v>
      </c>
      <c r="E106" s="49">
        <v>170</v>
      </c>
      <c r="F106" s="49">
        <v>2700</v>
      </c>
      <c r="G106" s="49">
        <v>0</v>
      </c>
      <c r="H106" s="49">
        <v>5</v>
      </c>
      <c r="I106" s="50">
        <f>SUM(J106:K106)</f>
        <v>118500</v>
      </c>
      <c r="J106" s="49">
        <v>29000</v>
      </c>
      <c r="K106" s="50">
        <v>89500</v>
      </c>
    </row>
    <row r="107" spans="1:11" s="26" customFormat="1" ht="19.5" customHeight="1">
      <c r="A107" s="21"/>
      <c r="B107" s="48" t="s">
        <v>48</v>
      </c>
      <c r="C107" s="23" t="s">
        <v>65</v>
      </c>
      <c r="D107" s="23" t="s">
        <v>64</v>
      </c>
      <c r="E107" s="49">
        <v>0</v>
      </c>
      <c r="F107" s="49">
        <v>160</v>
      </c>
      <c r="G107" s="49">
        <v>0</v>
      </c>
      <c r="H107" s="49">
        <v>0</v>
      </c>
      <c r="I107" s="50">
        <f>SUM(J107:K107)</f>
        <v>6800</v>
      </c>
      <c r="J107" s="49">
        <v>6800</v>
      </c>
      <c r="K107" s="49">
        <v>0</v>
      </c>
    </row>
    <row r="108" spans="1:11" s="26" customFormat="1" ht="19.5" customHeight="1">
      <c r="A108" s="21"/>
      <c r="B108" s="48" t="s">
        <v>66</v>
      </c>
      <c r="C108" s="23" t="s">
        <v>70</v>
      </c>
      <c r="D108" s="23" t="s">
        <v>68</v>
      </c>
      <c r="E108" s="49">
        <v>150</v>
      </c>
      <c r="F108" s="49">
        <v>145</v>
      </c>
      <c r="G108" s="49">
        <v>0</v>
      </c>
      <c r="H108" s="49">
        <v>10</v>
      </c>
      <c r="I108" s="50">
        <f>SUM(J108:K108)</f>
        <v>3521</v>
      </c>
      <c r="J108" s="49">
        <v>0</v>
      </c>
      <c r="K108" s="49">
        <v>3521</v>
      </c>
    </row>
    <row r="109" spans="1:11" s="26" customFormat="1" ht="19.5" customHeight="1">
      <c r="A109" s="21"/>
      <c r="B109" s="48" t="s">
        <v>66</v>
      </c>
      <c r="C109" s="23" t="s">
        <v>147</v>
      </c>
      <c r="D109" s="23" t="s">
        <v>68</v>
      </c>
      <c r="E109" s="49">
        <v>0</v>
      </c>
      <c r="F109" s="49">
        <v>105</v>
      </c>
      <c r="G109" s="49">
        <v>0</v>
      </c>
      <c r="H109" s="49">
        <v>1</v>
      </c>
      <c r="I109" s="50">
        <f>SUM(J109:K109)</f>
        <v>4486</v>
      </c>
      <c r="J109" s="49">
        <v>1129</v>
      </c>
      <c r="K109" s="49">
        <v>3357</v>
      </c>
    </row>
    <row r="110" spans="1:11" s="26" customFormat="1" ht="19.5" customHeight="1">
      <c r="A110" s="58" t="s">
        <v>148</v>
      </c>
      <c r="B110" s="48" t="s">
        <v>149</v>
      </c>
      <c r="C110" s="52" t="s">
        <v>150</v>
      </c>
      <c r="D110" s="52" t="s">
        <v>150</v>
      </c>
      <c r="E110" s="49">
        <f aca="true" t="shared" si="36" ref="E110:K110">SUM(E111:E116)</f>
        <v>50</v>
      </c>
      <c r="F110" s="49">
        <f t="shared" si="36"/>
        <v>494</v>
      </c>
      <c r="G110" s="49">
        <f t="shared" si="36"/>
        <v>0</v>
      </c>
      <c r="H110" s="49">
        <f t="shared" si="36"/>
        <v>1</v>
      </c>
      <c r="I110" s="49">
        <f t="shared" si="36"/>
        <v>23700</v>
      </c>
      <c r="J110" s="49">
        <f t="shared" si="36"/>
        <v>3000</v>
      </c>
      <c r="K110" s="49">
        <f t="shared" si="36"/>
        <v>20700</v>
      </c>
    </row>
    <row r="111" spans="1:11" s="26" customFormat="1" ht="19.5" customHeight="1">
      <c r="A111" s="21"/>
      <c r="B111" s="48" t="s">
        <v>117</v>
      </c>
      <c r="C111" s="23" t="s">
        <v>99</v>
      </c>
      <c r="D111" s="23" t="s">
        <v>58</v>
      </c>
      <c r="E111" s="49">
        <v>30</v>
      </c>
      <c r="F111" s="49">
        <v>0</v>
      </c>
      <c r="G111" s="49">
        <v>0</v>
      </c>
      <c r="H111" s="49">
        <v>0</v>
      </c>
      <c r="I111" s="50">
        <f aca="true" t="shared" si="37" ref="I111:I116">SUM(J111:K111)</f>
        <v>3000</v>
      </c>
      <c r="J111" s="50">
        <v>3000</v>
      </c>
      <c r="K111" s="49">
        <v>0</v>
      </c>
    </row>
    <row r="112" spans="1:11" s="26" customFormat="1" ht="19.5" customHeight="1">
      <c r="A112" s="21"/>
      <c r="B112" s="48" t="s">
        <v>75</v>
      </c>
      <c r="C112" s="23" t="s">
        <v>100</v>
      </c>
      <c r="D112" s="23" t="s">
        <v>64</v>
      </c>
      <c r="E112" s="49">
        <v>0</v>
      </c>
      <c r="F112" s="49">
        <v>100</v>
      </c>
      <c r="G112" s="49">
        <v>0</v>
      </c>
      <c r="H112" s="49">
        <v>0</v>
      </c>
      <c r="I112" s="50">
        <f t="shared" si="37"/>
        <v>5000</v>
      </c>
      <c r="J112" s="49">
        <v>0</v>
      </c>
      <c r="K112" s="50">
        <v>5000</v>
      </c>
    </row>
    <row r="113" spans="1:11" s="26" customFormat="1" ht="19.5" customHeight="1">
      <c r="A113" s="21"/>
      <c r="B113" s="48" t="s">
        <v>75</v>
      </c>
      <c r="C113" s="23" t="s">
        <v>101</v>
      </c>
      <c r="D113" s="23" t="s">
        <v>64</v>
      </c>
      <c r="E113" s="49">
        <v>0</v>
      </c>
      <c r="F113" s="49">
        <v>70</v>
      </c>
      <c r="G113" s="49">
        <v>0</v>
      </c>
      <c r="H113" s="49">
        <v>0</v>
      </c>
      <c r="I113" s="50">
        <f t="shared" si="37"/>
        <v>2000</v>
      </c>
      <c r="J113" s="49">
        <v>0</v>
      </c>
      <c r="K113" s="50">
        <v>2000</v>
      </c>
    </row>
    <row r="114" spans="1:11" s="26" customFormat="1" ht="19.5" customHeight="1">
      <c r="A114" s="21"/>
      <c r="B114" s="48" t="s">
        <v>140</v>
      </c>
      <c r="C114" s="23" t="s">
        <v>103</v>
      </c>
      <c r="D114" s="23" t="s">
        <v>102</v>
      </c>
      <c r="E114" s="49">
        <v>0</v>
      </c>
      <c r="F114" s="49">
        <v>300</v>
      </c>
      <c r="G114" s="49">
        <v>0</v>
      </c>
      <c r="H114" s="49">
        <v>1</v>
      </c>
      <c r="I114" s="50">
        <f t="shared" si="37"/>
        <v>11270</v>
      </c>
      <c r="J114" s="49">
        <v>0</v>
      </c>
      <c r="K114" s="50">
        <v>11270</v>
      </c>
    </row>
    <row r="115" spans="1:11" s="26" customFormat="1" ht="19.5" customHeight="1">
      <c r="A115" s="21"/>
      <c r="B115" s="48" t="s">
        <v>140</v>
      </c>
      <c r="C115" s="23" t="s">
        <v>104</v>
      </c>
      <c r="D115" s="23" t="s">
        <v>102</v>
      </c>
      <c r="E115" s="49">
        <v>0</v>
      </c>
      <c r="F115" s="49">
        <v>24</v>
      </c>
      <c r="G115" s="49">
        <v>0</v>
      </c>
      <c r="H115" s="49">
        <v>0</v>
      </c>
      <c r="I115" s="50">
        <f t="shared" si="37"/>
        <v>1630</v>
      </c>
      <c r="J115" s="49">
        <v>0</v>
      </c>
      <c r="K115" s="50">
        <v>1630</v>
      </c>
    </row>
    <row r="116" spans="1:11" s="26" customFormat="1" ht="19.5" customHeight="1">
      <c r="A116" s="21"/>
      <c r="B116" s="48" t="s">
        <v>117</v>
      </c>
      <c r="C116" s="23" t="s">
        <v>110</v>
      </c>
      <c r="D116" s="23" t="s">
        <v>68</v>
      </c>
      <c r="E116" s="49">
        <v>20</v>
      </c>
      <c r="F116" s="49">
        <v>0</v>
      </c>
      <c r="G116" s="49">
        <v>0</v>
      </c>
      <c r="H116" s="49">
        <v>0</v>
      </c>
      <c r="I116" s="50">
        <f t="shared" si="37"/>
        <v>800</v>
      </c>
      <c r="J116" s="49">
        <v>0</v>
      </c>
      <c r="K116" s="50">
        <v>800</v>
      </c>
    </row>
    <row r="117" spans="1:11" s="26" customFormat="1" ht="19.5" customHeight="1">
      <c r="A117" s="21"/>
      <c r="B117" s="48"/>
      <c r="C117" s="52"/>
      <c r="D117" s="23"/>
      <c r="E117" s="49"/>
      <c r="F117" s="49"/>
      <c r="G117" s="49"/>
      <c r="H117" s="49"/>
      <c r="I117" s="50"/>
      <c r="J117" s="49"/>
      <c r="K117" s="50"/>
    </row>
    <row r="118" spans="1:11" s="71" customFormat="1" ht="19.5" customHeight="1">
      <c r="A118" s="67" t="s">
        <v>139</v>
      </c>
      <c r="B118" s="68"/>
      <c r="C118" s="72"/>
      <c r="D118" s="69"/>
      <c r="E118" s="70">
        <f aca="true" t="shared" si="38" ref="E118:K118">+E119+E121</f>
        <v>0</v>
      </c>
      <c r="F118" s="70">
        <f t="shared" si="38"/>
        <v>110</v>
      </c>
      <c r="G118" s="70">
        <f t="shared" si="38"/>
        <v>0</v>
      </c>
      <c r="H118" s="70">
        <f t="shared" si="38"/>
        <v>6</v>
      </c>
      <c r="I118" s="70">
        <f t="shared" si="38"/>
        <v>51729</v>
      </c>
      <c r="J118" s="70">
        <f t="shared" si="38"/>
        <v>2952</v>
      </c>
      <c r="K118" s="70">
        <f t="shared" si="38"/>
        <v>48777</v>
      </c>
    </row>
    <row r="119" spans="1:11" s="26" customFormat="1" ht="18.75" customHeight="1">
      <c r="A119" s="58" t="s">
        <v>130</v>
      </c>
      <c r="B119" s="48"/>
      <c r="C119" s="52"/>
      <c r="D119" s="23"/>
      <c r="E119" s="49">
        <f aca="true" t="shared" si="39" ref="E119:K119">SUM(E120)</f>
        <v>0</v>
      </c>
      <c r="F119" s="49">
        <f t="shared" si="39"/>
        <v>110</v>
      </c>
      <c r="G119" s="49">
        <f t="shared" si="39"/>
        <v>0</v>
      </c>
      <c r="H119" s="49">
        <f t="shared" si="39"/>
        <v>0</v>
      </c>
      <c r="I119" s="49">
        <f t="shared" si="39"/>
        <v>10729</v>
      </c>
      <c r="J119" s="49">
        <f t="shared" si="39"/>
        <v>2952</v>
      </c>
      <c r="K119" s="49">
        <f t="shared" si="39"/>
        <v>7777</v>
      </c>
    </row>
    <row r="120" spans="2:11" s="26" customFormat="1" ht="21" customHeight="1">
      <c r="B120" s="48" t="s">
        <v>141</v>
      </c>
      <c r="C120" s="23" t="s">
        <v>56</v>
      </c>
      <c r="D120" s="23" t="s">
        <v>51</v>
      </c>
      <c r="E120" s="49">
        <v>0</v>
      </c>
      <c r="F120" s="49">
        <v>110</v>
      </c>
      <c r="G120" s="49">
        <v>0</v>
      </c>
      <c r="H120" s="49">
        <v>0</v>
      </c>
      <c r="I120" s="50">
        <f>SUM(J120:K120)</f>
        <v>10729</v>
      </c>
      <c r="J120" s="50">
        <v>2952</v>
      </c>
      <c r="K120" s="50">
        <v>7777</v>
      </c>
    </row>
    <row r="121" spans="1:11" s="26" customFormat="1" ht="18" customHeight="1">
      <c r="A121" s="58" t="s">
        <v>131</v>
      </c>
      <c r="B121" s="48"/>
      <c r="C121" s="23"/>
      <c r="D121" s="23"/>
      <c r="E121" s="49">
        <f aca="true" t="shared" si="40" ref="E121:K121">SUM(E122)</f>
        <v>0</v>
      </c>
      <c r="F121" s="49">
        <f t="shared" si="40"/>
        <v>0</v>
      </c>
      <c r="G121" s="49">
        <f t="shared" si="40"/>
        <v>0</v>
      </c>
      <c r="H121" s="49">
        <f t="shared" si="40"/>
        <v>6</v>
      </c>
      <c r="I121" s="49">
        <f t="shared" si="40"/>
        <v>41000</v>
      </c>
      <c r="J121" s="49">
        <f t="shared" si="40"/>
        <v>0</v>
      </c>
      <c r="K121" s="49">
        <f t="shared" si="40"/>
        <v>41000</v>
      </c>
    </row>
    <row r="122" spans="1:11" s="26" customFormat="1" ht="19.5" customHeight="1">
      <c r="A122" s="56"/>
      <c r="B122" s="48" t="s">
        <v>115</v>
      </c>
      <c r="C122" s="23" t="s">
        <v>72</v>
      </c>
      <c r="D122" s="23" t="s">
        <v>113</v>
      </c>
      <c r="E122" s="49">
        <v>0</v>
      </c>
      <c r="F122" s="49">
        <v>0</v>
      </c>
      <c r="G122" s="49">
        <v>0</v>
      </c>
      <c r="H122" s="49">
        <v>6</v>
      </c>
      <c r="I122" s="50">
        <f>SUM(J122:K122)</f>
        <v>41000</v>
      </c>
      <c r="J122" s="49">
        <v>0</v>
      </c>
      <c r="K122" s="50">
        <v>41000</v>
      </c>
    </row>
    <row r="123" spans="1:11" s="26" customFormat="1" ht="19.5" customHeight="1">
      <c r="A123" s="27"/>
      <c r="B123" s="28"/>
      <c r="C123" s="29"/>
      <c r="D123" s="29"/>
      <c r="E123" s="30"/>
      <c r="F123" s="30"/>
      <c r="G123" s="30"/>
      <c r="H123" s="30"/>
      <c r="I123" s="30"/>
      <c r="J123" s="30"/>
      <c r="K123" s="30"/>
    </row>
    <row r="124" spans="1:8" s="26" customFormat="1" ht="10.5" customHeight="1">
      <c r="A124" s="23"/>
      <c r="B124" s="23"/>
      <c r="C124" s="23"/>
      <c r="D124" s="25"/>
      <c r="E124" s="25"/>
      <c r="F124" s="25"/>
      <c r="G124" s="25"/>
      <c r="H124" s="25"/>
    </row>
    <row r="125" spans="1:16" s="26" customFormat="1" ht="19.5" customHeight="1">
      <c r="A125" s="31" t="s">
        <v>22</v>
      </c>
      <c r="B125" s="32"/>
      <c r="C125" s="31" t="s">
        <v>21</v>
      </c>
      <c r="D125" s="32"/>
      <c r="E125" s="33" t="s">
        <v>30</v>
      </c>
      <c r="I125" s="32" t="s">
        <v>16</v>
      </c>
      <c r="K125" s="8"/>
      <c r="M125" s="8"/>
      <c r="N125" s="8"/>
      <c r="O125" s="8"/>
      <c r="P125" s="8"/>
    </row>
    <row r="126" spans="1:16" s="26" customFormat="1" ht="15.75" customHeight="1">
      <c r="A126" s="32"/>
      <c r="B126" s="32"/>
      <c r="C126" s="32"/>
      <c r="D126" s="32"/>
      <c r="H126" s="31"/>
      <c r="I126" s="34"/>
      <c r="M126" s="35"/>
      <c r="N126" s="35"/>
      <c r="O126" s="8"/>
      <c r="P126" s="35"/>
    </row>
    <row r="127" spans="1:12" ht="16.5">
      <c r="A127" s="32"/>
      <c r="B127" s="32"/>
      <c r="C127" s="32"/>
      <c r="D127" s="32"/>
      <c r="E127" s="33" t="s">
        <v>31</v>
      </c>
      <c r="H127" s="31"/>
      <c r="I127" s="34"/>
      <c r="J127" s="26"/>
      <c r="K127" s="31"/>
      <c r="L127" s="26"/>
    </row>
    <row r="128" ht="9.75" customHeight="1"/>
    <row r="129" spans="1:11" s="38" customFormat="1" ht="14.25">
      <c r="A129" s="36" t="s">
        <v>32</v>
      </c>
      <c r="B129" s="37"/>
      <c r="C129" s="37"/>
      <c r="D129" s="37"/>
      <c r="E129" s="37"/>
      <c r="F129" s="37"/>
      <c r="G129" s="37"/>
      <c r="H129" s="36"/>
      <c r="K129" s="39" t="s">
        <v>25</v>
      </c>
    </row>
    <row r="130" spans="1:8" s="38" customFormat="1" ht="16.5" customHeight="1">
      <c r="A130" s="36" t="s">
        <v>33</v>
      </c>
      <c r="B130" s="36"/>
      <c r="C130" s="40"/>
      <c r="D130" s="41"/>
      <c r="E130" s="42"/>
      <c r="F130" s="41"/>
      <c r="G130" s="41"/>
      <c r="H130" s="41"/>
    </row>
    <row r="131" s="38" customFormat="1" ht="14.25">
      <c r="A131" s="36" t="s">
        <v>37</v>
      </c>
    </row>
    <row r="132" spans="1:11" s="41" customFormat="1" ht="15.75">
      <c r="A132" s="36" t="s">
        <v>38</v>
      </c>
      <c r="B132" s="38"/>
      <c r="C132" s="38"/>
      <c r="D132" s="38"/>
      <c r="E132" s="38"/>
      <c r="F132" s="38"/>
      <c r="G132" s="38"/>
      <c r="H132" s="38"/>
      <c r="K132" s="43" t="s">
        <v>151</v>
      </c>
    </row>
  </sheetData>
  <mergeCells count="3">
    <mergeCell ref="E7:H7"/>
    <mergeCell ref="J1:K1"/>
    <mergeCell ref="J2:K2"/>
  </mergeCells>
  <printOptions horizontalCentered="1"/>
  <pageMargins left="0" right="0" top="1.3779527559055118" bottom="1.3779527559055118" header="0.31496062992125984" footer="0.196850393700787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天災河堤93.xls</dc:title>
  <dc:subject>天災河堤93.xls</dc:subject>
  <dc:creator>經濟部水利署</dc:creator>
  <cp:keywords>天災河堤93.xls</cp:keywords>
  <dc:description>天災河堤93.xls</dc:description>
  <cp:lastModifiedBy>梁碧玲</cp:lastModifiedBy>
  <cp:lastPrinted>2005-03-11T07:04:13Z</cp:lastPrinted>
  <dcterms:created xsi:type="dcterms:W3CDTF">1997-04-27T05:47:46Z</dcterms:created>
  <dcterms:modified xsi:type="dcterms:W3CDTF">2011-02-11T01:43:09Z</dcterms:modified>
  <cp:category>I6Z</cp:category>
  <cp:version/>
  <cp:contentType/>
  <cp:contentStatus/>
</cp:coreProperties>
</file>