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05" windowHeight="6030" activeTab="0"/>
  </bookViews>
  <sheets>
    <sheet name="101年" sheetId="1" r:id="rId1"/>
    <sheet name="第1季" sheetId="2" r:id="rId2"/>
    <sheet name="第2季" sheetId="3" r:id="rId3"/>
    <sheet name="第3季" sheetId="4" r:id="rId4"/>
  </sheets>
  <definedNames>
    <definedName name="_xlnm.Print_Area" localSheetId="0">'101年'!$A$1:$I$97</definedName>
    <definedName name="_xlnm.Print_Area" localSheetId="3">'第3季'!$1:$61</definedName>
    <definedName name="_xlnm.Print_Titles" localSheetId="0">'101年'!$1:$9</definedName>
    <definedName name="_xlnm.Print_Titles" localSheetId="3">'第3季'!$1:$9</definedName>
  </definedNames>
  <calcPr fullCalcOnLoad="1"/>
</workbook>
</file>

<file path=xl/sharedStrings.xml><?xml version="1.0" encoding="utf-8"?>
<sst xmlns="http://schemas.openxmlformats.org/spreadsheetml/2006/main" count="426" uniqueCount="254">
  <si>
    <t>編製機關</t>
  </si>
  <si>
    <t>表    號</t>
  </si>
  <si>
    <t>　</t>
  </si>
  <si>
    <t>(新臺幣千元)</t>
  </si>
  <si>
    <t>災害種類</t>
  </si>
  <si>
    <t>災害時間</t>
  </si>
  <si>
    <t>其　　他</t>
  </si>
  <si>
    <t>(災害名稱)</t>
  </si>
  <si>
    <t>(座)</t>
  </si>
  <si>
    <t>(處)</t>
  </si>
  <si>
    <t>主辦業務人員</t>
  </si>
  <si>
    <t>機關長官</t>
  </si>
  <si>
    <t>審　核</t>
  </si>
  <si>
    <t>填　表</t>
  </si>
  <si>
    <t>主辦統計人員</t>
  </si>
  <si>
    <t>總計</t>
  </si>
  <si>
    <t>公  開  類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</si>
  <si>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</si>
  <si>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經濟部水利署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</si>
  <si>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</si>
  <si>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1140-00-03</t>
  </si>
  <si>
    <t>受　　災　　情　　形</t>
  </si>
  <si>
    <t>預　　估　　經　　費</t>
  </si>
  <si>
    <t>縣市別</t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</si>
  <si>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</si>
  <si>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t>(公尺)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</si>
  <si>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</si>
  <si>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復建</t>
  </si>
  <si>
    <t xml:space="preserve"> </t>
  </si>
  <si>
    <t>資料來源：本署所屬各河川局、各直轄市政府、各縣(市)政府。</t>
  </si>
  <si>
    <t>附   註：受災情形中『其他(處)』欄包含固床工、護欄、防汛道路、擋土牆、箱涵及便橋等項目。</t>
  </si>
  <si>
    <t>填表說明：1.本表由本署會計室編製1式3份，1份送行政院災害防救委員會，1份送本署河川海岸組，1份自存，並公布於本署網站。</t>
  </si>
  <si>
    <t>　　　　　2.季報：各填報單位於每季終了後20日內將資料報送本署，由本署於每季終了後40日內完成彙編。</t>
  </si>
  <si>
    <t>　　　   　 年報：各填報單位於次年1月底前將年報資料報送本署，由本署於次年80日內完成彙編。</t>
  </si>
  <si>
    <t>新竹市</t>
  </si>
  <si>
    <t>桃園縣</t>
  </si>
  <si>
    <t>臺東縣</t>
  </si>
  <si>
    <t>宜蘭縣</t>
  </si>
  <si>
    <r>
      <t>中華民國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</si>
  <si>
    <t>年      報</t>
  </si>
  <si>
    <t>天然災害區域排水設施受損情形(本表共3頁)</t>
  </si>
  <si>
    <t>總計</t>
  </si>
  <si>
    <t xml:space="preserve"> </t>
  </si>
  <si>
    <t>颱風合計</t>
  </si>
  <si>
    <t>豪雨合計</t>
  </si>
  <si>
    <t>泰利颱風計</t>
  </si>
  <si>
    <t>蘇拉颱風計</t>
  </si>
  <si>
    <t>天秤颱風計</t>
  </si>
  <si>
    <t>1月豪雨計</t>
  </si>
  <si>
    <t>2月豪雨計</t>
  </si>
  <si>
    <t>5月豪雨計</t>
  </si>
  <si>
    <t>6月豪雨計</t>
  </si>
  <si>
    <t>7月豪雨計</t>
  </si>
  <si>
    <t>中央管區域排水小計</t>
  </si>
  <si>
    <t>縣（市）管區域排水小計</t>
  </si>
  <si>
    <t>101.06.12</t>
  </si>
  <si>
    <t>101.07.30
~101.08.03</t>
  </si>
  <si>
    <t>101.06.20</t>
  </si>
  <si>
    <t>101.06.21</t>
  </si>
  <si>
    <t>101.06.11
~101.06.12</t>
  </si>
  <si>
    <t>101.06.12</t>
  </si>
  <si>
    <t>101.06.10</t>
  </si>
  <si>
    <t>101.06.15</t>
  </si>
  <si>
    <t>101.07.25</t>
  </si>
  <si>
    <t>101.01.16</t>
  </si>
  <si>
    <t>101.02.04</t>
  </si>
  <si>
    <t>101.05.20</t>
  </si>
  <si>
    <t>101.05.15</t>
  </si>
  <si>
    <t>101.05.12</t>
  </si>
  <si>
    <t>101.05.18</t>
  </si>
  <si>
    <t>101.06.12</t>
  </si>
  <si>
    <t>101.07.31
~101.08.03</t>
  </si>
  <si>
    <t>101.08.02
~101.08.03</t>
  </si>
  <si>
    <t>101.08.21
~101.08.28</t>
  </si>
  <si>
    <t>101.08.24</t>
  </si>
  <si>
    <t>101.08.21</t>
  </si>
  <si>
    <t>101.08.02</t>
  </si>
  <si>
    <t>101.08.03</t>
  </si>
  <si>
    <t>101.07.30</t>
  </si>
  <si>
    <t>高雄市</t>
  </si>
  <si>
    <t>嘉義縣</t>
  </si>
  <si>
    <t>臺中市</t>
  </si>
  <si>
    <t>臺南市</t>
  </si>
  <si>
    <t>雲林縣</t>
  </si>
  <si>
    <t>屏東縣</t>
  </si>
  <si>
    <t>澎湖縣</t>
  </si>
  <si>
    <t>新竹縣</t>
  </si>
  <si>
    <t>南投縣</t>
  </si>
  <si>
    <t>新北市</t>
  </si>
  <si>
    <t>彰化縣</t>
  </si>
  <si>
    <t>花蓮縣</t>
  </si>
  <si>
    <t>嘉義市</t>
  </si>
  <si>
    <t>桃園縣</t>
  </si>
  <si>
    <t>苗栗縣</t>
  </si>
  <si>
    <t>101.02.26
~101.02.28</t>
  </si>
  <si>
    <t>101.05.02</t>
  </si>
  <si>
    <t>101.06.19
~101.06.21</t>
  </si>
  <si>
    <t>101.08.01
~101.08.03</t>
  </si>
  <si>
    <t>101.08.25</t>
  </si>
  <si>
    <t>新竹市</t>
  </si>
  <si>
    <t>水 門</t>
  </si>
  <si>
    <t>101.08.01</t>
  </si>
  <si>
    <t>101.08.03</t>
  </si>
  <si>
    <t>101.08.01</t>
  </si>
  <si>
    <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26</t>
    </r>
    <r>
      <rPr>
        <sz val="11"/>
        <rFont val="標楷體"/>
        <family val="4"/>
      </rPr>
      <t>日編製</t>
    </r>
  </si>
  <si>
    <t xml:space="preserve"> </t>
  </si>
  <si>
    <t>民國101年4月30日編製</t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</si>
  <si>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</si>
  <si>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</si>
  <si>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</si>
  <si>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資料來源：本署所屬各河川局、各直轄市政府、各縣(市)政府。</t>
  </si>
  <si>
    <t>宜蘭縣</t>
  </si>
  <si>
    <t>101.2.4</t>
  </si>
  <si>
    <t xml:space="preserve">          縣（市）管區域排水小計</t>
  </si>
  <si>
    <t xml:space="preserve">      2月豪雨計</t>
  </si>
  <si>
    <t>宜蘭縣</t>
  </si>
  <si>
    <t>101.1.16</t>
  </si>
  <si>
    <t xml:space="preserve">          縣（市）管區域排水小計</t>
  </si>
  <si>
    <t xml:space="preserve">       1月豪雨計</t>
  </si>
  <si>
    <t xml:space="preserve">  豪雨合計</t>
  </si>
  <si>
    <t xml:space="preserve"> </t>
  </si>
  <si>
    <t>總計</t>
  </si>
  <si>
    <t>復建</t>
  </si>
  <si>
    <t>搶修(搶險)</t>
  </si>
  <si>
    <t>(公尺)</t>
  </si>
  <si>
    <t>制 水 門</t>
  </si>
  <si>
    <t>排 水 路</t>
  </si>
  <si>
    <t>縣市別</t>
  </si>
  <si>
    <t>預　　估　　經　　費</t>
  </si>
  <si>
    <t>受　　災　　情　　形</t>
  </si>
  <si>
    <t>中華民國101年第1季(1月至3月)</t>
  </si>
  <si>
    <t>天然災害區域排水設施受損情形</t>
  </si>
  <si>
    <t>1140-00-03</t>
  </si>
  <si>
    <t>年報於每年終了後80日內編報</t>
  </si>
  <si>
    <t>季 (年) 報</t>
  </si>
  <si>
    <t>經濟部水利署</t>
  </si>
  <si>
    <t>季報於每季終了後40日內編報</t>
  </si>
  <si>
    <t>公  開  類</t>
  </si>
  <si>
    <t xml:space="preserve"> </t>
  </si>
  <si>
    <t>民國101年8月1日編製</t>
  </si>
  <si>
    <t>附   註：受災情形中『其他(處)』欄包含固床工、護欄、防汛道路、擋土牆、箱涵及便橋等項目。</t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</si>
  <si>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</si>
  <si>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</si>
  <si>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</si>
  <si>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資料來源：本署所屬各河川局、各直轄市政府、各縣(市)政府。</t>
  </si>
  <si>
    <t>澎湖縣</t>
  </si>
  <si>
    <t>101.6.20</t>
  </si>
  <si>
    <t>屏東縣</t>
  </si>
  <si>
    <t>嘉義縣</t>
  </si>
  <si>
    <t>101.6.21</t>
  </si>
  <si>
    <t>雲林縣</t>
  </si>
  <si>
    <t>高雄市</t>
  </si>
  <si>
    <t>臺南市</t>
  </si>
  <si>
    <t>臺中市</t>
  </si>
  <si>
    <t xml:space="preserve">          縣（市）管區域排水小計</t>
  </si>
  <si>
    <t xml:space="preserve">          中央管區域排水小計</t>
  </si>
  <si>
    <t xml:space="preserve">     泰利颱風計</t>
  </si>
  <si>
    <t xml:space="preserve">  颱風合計</t>
  </si>
  <si>
    <t>雲林縣</t>
  </si>
  <si>
    <t>101.6.15</t>
  </si>
  <si>
    <t>南投縣</t>
  </si>
  <si>
    <t>101.6.10</t>
  </si>
  <si>
    <t>新竹縣</t>
  </si>
  <si>
    <t>101.6.12</t>
  </si>
  <si>
    <t>桃園縣</t>
  </si>
  <si>
    <t>101.6.11~12</t>
  </si>
  <si>
    <t xml:space="preserve">          縣（市）管區域排水小計</t>
  </si>
  <si>
    <t>新北市</t>
  </si>
  <si>
    <t xml:space="preserve">          中央管區域排水小計</t>
  </si>
  <si>
    <t xml:space="preserve">       6月豪雨計</t>
  </si>
  <si>
    <t>彰化縣</t>
  </si>
  <si>
    <t>101.5.18</t>
  </si>
  <si>
    <t xml:space="preserve"> </t>
  </si>
  <si>
    <t>101.5.15</t>
  </si>
  <si>
    <t>宜蘭縣</t>
  </si>
  <si>
    <t>101.5.12</t>
  </si>
  <si>
    <t>高雄市</t>
  </si>
  <si>
    <t>臺南市</t>
  </si>
  <si>
    <t>101.5.20</t>
  </si>
  <si>
    <t xml:space="preserve">       5月豪雨計</t>
  </si>
  <si>
    <t xml:space="preserve">  豪雨合計</t>
  </si>
  <si>
    <t xml:space="preserve"> </t>
  </si>
  <si>
    <t>總計</t>
  </si>
  <si>
    <t>復建</t>
  </si>
  <si>
    <t>搶修(搶險)</t>
  </si>
  <si>
    <t>(公尺)</t>
  </si>
  <si>
    <t>排 水 路</t>
  </si>
  <si>
    <t>縣市別</t>
  </si>
  <si>
    <t>預　　估　　經　　費</t>
  </si>
  <si>
    <t>受　　災　　情　　形</t>
  </si>
  <si>
    <t>中華民國101年第2季(4月至6月)</t>
  </si>
  <si>
    <t>天然災害區域排水設施受損情形</t>
  </si>
  <si>
    <t>1140-00-03</t>
  </si>
  <si>
    <t>年報於每年終了後80日內編報</t>
  </si>
  <si>
    <t>季 (年) 報</t>
  </si>
  <si>
    <t>經濟部水利署</t>
  </si>
  <si>
    <t>季報於每季終了後40日內編報</t>
  </si>
  <si>
    <t>公  開  類</t>
  </si>
  <si>
    <t xml:space="preserve"> </t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</si>
  <si>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10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29</t>
    </r>
    <r>
      <rPr>
        <sz val="11"/>
        <rFont val="標楷體"/>
        <family val="4"/>
      </rPr>
      <t>日編製</t>
    </r>
  </si>
  <si>
    <t>附   註：受災情形中『其他(處)』欄包含固床工、護欄、防汛道路、擋土牆、箱涵及便橋等項目。</t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</si>
  <si>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</si>
  <si>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</si>
  <si>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</si>
  <si>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資料來源：本署所屬各河川局、各直轄市政府、各縣(市)政府。</t>
  </si>
  <si>
    <t>嘉義市</t>
  </si>
  <si>
    <t>101.7.25</t>
  </si>
  <si>
    <t>彰化縣</t>
  </si>
  <si>
    <r>
      <t xml:space="preserve">          </t>
    </r>
    <r>
      <rPr>
        <sz val="11"/>
        <rFont val="標楷體"/>
        <family val="4"/>
      </rPr>
      <t>縣（市）管區域排水小計</t>
    </r>
  </si>
  <si>
    <r>
      <t xml:space="preserve">       7</t>
    </r>
    <r>
      <rPr>
        <sz val="11"/>
        <rFont val="標楷體"/>
        <family val="4"/>
      </rPr>
      <t>月豪雨計</t>
    </r>
  </si>
  <si>
    <t xml:space="preserve">  豪雨合計</t>
  </si>
  <si>
    <t>花蓮縣</t>
  </si>
  <si>
    <t>101.8.24</t>
  </si>
  <si>
    <t>屏東縣</t>
  </si>
  <si>
    <t>雲林縣</t>
  </si>
  <si>
    <t>高雄市</t>
  </si>
  <si>
    <t>101.8.21~28</t>
  </si>
  <si>
    <t>臺南市</t>
  </si>
  <si>
    <t>101.8.21</t>
  </si>
  <si>
    <t xml:space="preserve">     天秤颱風計</t>
  </si>
  <si>
    <t>101.8.02</t>
  </si>
  <si>
    <t>臺東縣</t>
  </si>
  <si>
    <t>嘉義縣</t>
  </si>
  <si>
    <t>南投縣</t>
  </si>
  <si>
    <t>101.8.03</t>
  </si>
  <si>
    <t>新竹縣</t>
  </si>
  <si>
    <t>桃園縣</t>
  </si>
  <si>
    <t>宜蘭縣</t>
  </si>
  <si>
    <t>101.7.30</t>
  </si>
  <si>
    <t>臺中市</t>
  </si>
  <si>
    <t>101.8.02~8.03</t>
  </si>
  <si>
    <t>新北市</t>
  </si>
  <si>
    <t>101.7.31~8.03</t>
  </si>
  <si>
    <t>新竹市</t>
  </si>
  <si>
    <t>101.7.30~8.03</t>
  </si>
  <si>
    <t xml:space="preserve">     中央管區域排水小計</t>
  </si>
  <si>
    <t xml:space="preserve">     蘇拉颱風計</t>
  </si>
  <si>
    <t xml:space="preserve">  颱風合計</t>
  </si>
  <si>
    <t>總計</t>
  </si>
  <si>
    <t>復建</t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</si>
  <si>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</si>
  <si>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(公尺)</t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</si>
  <si>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</si>
  <si>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t>縣市別</t>
  </si>
  <si>
    <t>預　　估　　經　　費</t>
  </si>
  <si>
    <t>受　　災　　情　　形</t>
  </si>
  <si>
    <r>
      <t>中華民國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>(7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</si>
  <si>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天然災害區域排水設施受損情形(本表共2頁)</t>
  </si>
  <si>
    <t>1140-00-03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</si>
  <si>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</si>
  <si>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 (年) 報</t>
  </si>
  <si>
    <t>經濟部水利署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</si>
  <si>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</si>
  <si>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 開  類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</si>
</sst>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</numFmts>
  <fonts count="5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sz val="12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b/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2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1" fontId="9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/>
    </xf>
    <xf numFmtId="11" fontId="9" fillId="0" borderId="12" xfId="0" applyNumberFormat="1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7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 vertical="center"/>
    </xf>
    <xf numFmtId="11" fontId="9" fillId="0" borderId="16" xfId="0" applyNumberFormat="1" applyFont="1" applyBorder="1" applyAlignment="1">
      <alignment horizontal="center" vertical="center"/>
    </xf>
    <xf numFmtId="11" fontId="9" fillId="0" borderId="16" xfId="0" applyNumberFormat="1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11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Continuous" vertical="center"/>
    </xf>
    <xf numFmtId="49" fontId="9" fillId="0" borderId="21" xfId="0" applyNumberFormat="1" applyFont="1" applyBorder="1" applyAlignment="1">
      <alignment horizontal="centerContinuous" vertical="center" wrapText="1"/>
    </xf>
    <xf numFmtId="0" fontId="9" fillId="0" borderId="0" xfId="0" applyFont="1" applyBorder="1" applyAlignment="1">
      <alignment/>
    </xf>
    <xf numFmtId="181" fontId="9" fillId="0" borderId="0" xfId="35" applyFont="1" applyBorder="1" applyAlignment="1">
      <alignment/>
    </xf>
    <xf numFmtId="0" fontId="9" fillId="0" borderId="18" xfId="0" applyFont="1" applyBorder="1" applyAlignment="1">
      <alignment/>
    </xf>
    <xf numFmtId="11" fontId="7" fillId="0" borderId="0" xfId="0" applyNumberFormat="1" applyFont="1" applyBorder="1" applyAlignment="1">
      <alignment horizontal="left" vertical="center"/>
    </xf>
    <xf numFmtId="11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181" fontId="9" fillId="0" borderId="0" xfId="35" applyFont="1" applyAlignment="1">
      <alignment/>
    </xf>
    <xf numFmtId="0" fontId="9" fillId="0" borderId="0" xfId="0" applyFont="1" applyAlignment="1">
      <alignment/>
    </xf>
    <xf numFmtId="11" fontId="9" fillId="0" borderId="0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Continuous" vertical="center" wrapText="1"/>
    </xf>
    <xf numFmtId="0" fontId="9" fillId="0" borderId="2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2"/>
    </xf>
    <xf numFmtId="0" fontId="7" fillId="0" borderId="16" xfId="0" applyFont="1" applyBorder="1" applyAlignment="1">
      <alignment horizontal="left" vertical="center" indent="3"/>
    </xf>
    <xf numFmtId="41" fontId="7" fillId="0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13" fillId="0" borderId="0" xfId="0" applyNumberFormat="1" applyFont="1" applyBorder="1" applyAlignment="1">
      <alignment vertical="center"/>
    </xf>
    <xf numFmtId="41" fontId="13" fillId="0" borderId="0" xfId="35" applyNumberFormat="1" applyFont="1" applyBorder="1" applyAlignment="1">
      <alignment vertical="center"/>
    </xf>
    <xf numFmtId="41" fontId="7" fillId="0" borderId="0" xfId="35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41" fontId="7" fillId="0" borderId="10" xfId="35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41" fontId="7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2" fillId="0" borderId="0" xfId="33">
      <alignment vertical="center"/>
      <protection/>
    </xf>
    <xf numFmtId="0" fontId="7" fillId="0" borderId="0" xfId="33" applyFont="1">
      <alignment vertical="center"/>
      <protection/>
    </xf>
    <xf numFmtId="0" fontId="13" fillId="0" borderId="0" xfId="33" applyFont="1">
      <alignment vertical="center"/>
      <protection/>
    </xf>
    <xf numFmtId="11" fontId="9" fillId="0" borderId="0" xfId="33" applyNumberFormat="1" applyFont="1" applyBorder="1" applyAlignment="1">
      <alignment horizontal="right" vertical="center"/>
      <protection/>
    </xf>
    <xf numFmtId="0" fontId="9" fillId="0" borderId="0" xfId="33" applyFont="1">
      <alignment vertical="center"/>
      <protection/>
    </xf>
    <xf numFmtId="11" fontId="7" fillId="0" borderId="0" xfId="33" applyNumberFormat="1" applyFont="1" applyBorder="1" applyAlignment="1">
      <alignment horizontal="left" vertical="center"/>
      <protection/>
    </xf>
    <xf numFmtId="41" fontId="9" fillId="0" borderId="0" xfId="36" applyFont="1" applyAlignment="1">
      <alignment/>
    </xf>
    <xf numFmtId="0" fontId="9" fillId="0" borderId="0" xfId="33" applyFont="1" applyAlignment="1">
      <alignment vertical="center"/>
      <protection/>
    </xf>
    <xf numFmtId="11" fontId="9" fillId="0" borderId="0" xfId="33" applyNumberFormat="1" applyFont="1" applyBorder="1" applyAlignment="1">
      <alignment horizontal="left" vertical="center"/>
      <protection/>
    </xf>
    <xf numFmtId="0" fontId="7" fillId="0" borderId="0" xfId="33" applyFont="1" applyAlignment="1">
      <alignment horizontal="left"/>
      <protection/>
    </xf>
    <xf numFmtId="11" fontId="7" fillId="0" borderId="0" xfId="33" applyNumberFormat="1" applyFont="1" applyBorder="1" applyAlignment="1">
      <alignment horizontal="right" vertical="center"/>
      <protection/>
    </xf>
    <xf numFmtId="41" fontId="9" fillId="0" borderId="0" xfId="36" applyFont="1" applyBorder="1" applyAlignment="1">
      <alignment/>
    </xf>
    <xf numFmtId="0" fontId="9" fillId="0" borderId="0" xfId="33" applyFont="1" applyBorder="1">
      <alignment vertical="center"/>
      <protection/>
    </xf>
    <xf numFmtId="0" fontId="9" fillId="0" borderId="10" xfId="33" applyFont="1" applyBorder="1">
      <alignment vertical="center"/>
      <protection/>
    </xf>
    <xf numFmtId="41" fontId="9" fillId="0" borderId="10" xfId="36" applyFont="1" applyBorder="1" applyAlignment="1">
      <alignment/>
    </xf>
    <xf numFmtId="0" fontId="9" fillId="0" borderId="18" xfId="33" applyFont="1" applyBorder="1">
      <alignment vertical="center"/>
      <protection/>
    </xf>
    <xf numFmtId="0" fontId="9" fillId="0" borderId="19" xfId="33" applyFont="1" applyBorder="1">
      <alignment vertical="center"/>
      <protection/>
    </xf>
    <xf numFmtId="0" fontId="12" fillId="0" borderId="0" xfId="33" applyFont="1" applyBorder="1" applyAlignment="1">
      <alignment horizontal="center" vertical="center"/>
      <protection/>
    </xf>
    <xf numFmtId="0" fontId="9" fillId="0" borderId="16" xfId="33" applyFont="1" applyBorder="1" applyAlignment="1">
      <alignment horizontal="center" vertical="center"/>
      <protection/>
    </xf>
    <xf numFmtId="0" fontId="9" fillId="0" borderId="0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/>
      <protection/>
    </xf>
    <xf numFmtId="41" fontId="33" fillId="0" borderId="0" xfId="36" applyFont="1" applyBorder="1" applyAlignment="1">
      <alignment/>
    </xf>
    <xf numFmtId="0" fontId="9" fillId="0" borderId="16" xfId="33" applyFont="1" applyBorder="1" applyAlignment="1">
      <alignment horizontal="left" vertical="center"/>
      <protection/>
    </xf>
    <xf numFmtId="181" fontId="33" fillId="0" borderId="0" xfId="33" applyNumberFormat="1" applyFont="1" applyBorder="1" applyAlignment="1">
      <alignment vertical="center"/>
      <protection/>
    </xf>
    <xf numFmtId="0" fontId="9" fillId="0" borderId="22" xfId="33" applyFont="1" applyBorder="1" applyAlignment="1">
      <alignment horizontal="center" vertical="center"/>
      <protection/>
    </xf>
    <xf numFmtId="49" fontId="9" fillId="0" borderId="21" xfId="33" applyNumberFormat="1" applyFont="1" applyBorder="1" applyAlignment="1">
      <alignment horizontal="centerContinuous" vertical="center" wrapText="1"/>
      <protection/>
    </xf>
    <xf numFmtId="49" fontId="9" fillId="0" borderId="11" xfId="33" applyNumberFormat="1" applyFont="1" applyBorder="1" applyAlignment="1">
      <alignment horizontal="centerContinuous" vertical="center" wrapText="1"/>
      <protection/>
    </xf>
    <xf numFmtId="49" fontId="9" fillId="0" borderId="11" xfId="33" applyNumberFormat="1" applyFont="1" applyBorder="1" applyAlignment="1">
      <alignment horizontal="center" vertical="center" wrapText="1"/>
      <protection/>
    </xf>
    <xf numFmtId="0" fontId="9" fillId="0" borderId="20" xfId="33" applyFont="1" applyBorder="1" applyAlignment="1">
      <alignment horizontal="centerContinuous" vertical="center"/>
      <protection/>
    </xf>
    <xf numFmtId="0" fontId="12" fillId="0" borderId="20" xfId="33" applyFont="1" applyBorder="1" applyAlignment="1">
      <alignment horizontal="center" vertical="center"/>
      <protection/>
    </xf>
    <xf numFmtId="0" fontId="9" fillId="0" borderId="20" xfId="33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Continuous" vertical="center"/>
      <protection/>
    </xf>
    <xf numFmtId="0" fontId="9" fillId="0" borderId="18" xfId="33" applyFont="1" applyBorder="1" applyAlignment="1">
      <alignment horizontal="centerContinuous" vertical="center"/>
      <protection/>
    </xf>
    <xf numFmtId="0" fontId="9" fillId="0" borderId="0" xfId="33" applyFont="1" applyAlignment="1">
      <alignment horizontal="centerContinuous" vertical="center"/>
      <protection/>
    </xf>
    <xf numFmtId="0" fontId="9" fillId="0" borderId="13" xfId="33" applyFont="1" applyBorder="1" applyAlignment="1">
      <alignment horizontal="centerContinuous" vertical="center"/>
      <protection/>
    </xf>
    <xf numFmtId="0" fontId="9" fillId="0" borderId="14" xfId="33" applyFont="1" applyBorder="1" applyAlignment="1">
      <alignment horizontal="centerContinuous" vertical="center"/>
      <protection/>
    </xf>
    <xf numFmtId="0" fontId="9" fillId="0" borderId="17" xfId="33" applyFont="1" applyBorder="1" applyAlignment="1">
      <alignment horizontal="centerContinuous" vertical="center"/>
      <protection/>
    </xf>
    <xf numFmtId="11" fontId="9" fillId="0" borderId="16" xfId="33" applyNumberFormat="1" applyFont="1" applyBorder="1" applyAlignment="1">
      <alignment horizontal="centerContinuous" vertical="center"/>
      <protection/>
    </xf>
    <xf numFmtId="11" fontId="9" fillId="0" borderId="16" xfId="33" applyNumberFormat="1" applyFont="1" applyBorder="1" applyAlignment="1">
      <alignment horizontal="center" vertical="center"/>
      <protection/>
    </xf>
    <xf numFmtId="0" fontId="9" fillId="0" borderId="15" xfId="33" applyFont="1" applyBorder="1" applyAlignment="1">
      <alignment horizontal="centerContinuous" vertical="center"/>
      <protection/>
    </xf>
    <xf numFmtId="0" fontId="7" fillId="0" borderId="14" xfId="33" applyFont="1" applyBorder="1" applyAlignment="1">
      <alignment horizontal="centerContinuous"/>
      <protection/>
    </xf>
    <xf numFmtId="0" fontId="9" fillId="0" borderId="24" xfId="33" applyFont="1" applyBorder="1" applyAlignment="1">
      <alignment horizontal="center" vertical="center"/>
      <protection/>
    </xf>
    <xf numFmtId="0" fontId="9" fillId="0" borderId="23" xfId="33" applyFont="1" applyBorder="1" applyAlignment="1">
      <alignment horizontal="center" vertical="center"/>
      <protection/>
    </xf>
    <xf numFmtId="0" fontId="9" fillId="0" borderId="21" xfId="33" applyFont="1" applyBorder="1" applyAlignment="1">
      <alignment horizontal="center" vertical="center"/>
      <protection/>
    </xf>
    <xf numFmtId="0" fontId="9" fillId="0" borderId="13" xfId="33" applyFont="1" applyBorder="1">
      <alignment vertical="center"/>
      <protection/>
    </xf>
    <xf numFmtId="0" fontId="9" fillId="0" borderId="13" xfId="33" applyFont="1" applyBorder="1" applyAlignment="1">
      <alignment horizontal="center" vertical="center"/>
      <protection/>
    </xf>
    <xf numFmtId="11" fontId="9" fillId="0" borderId="12" xfId="33" applyNumberFormat="1" applyFont="1" applyBorder="1" applyAlignment="1">
      <alignment horizontal="centerContinuous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8" fillId="0" borderId="0" xfId="33" applyFont="1" applyAlignment="1">
      <alignment horizontal="center"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9" fillId="0" borderId="11" xfId="33" applyFont="1" applyBorder="1" applyAlignment="1">
      <alignment horizontal="centerContinuous" vertical="center"/>
      <protection/>
    </xf>
    <xf numFmtId="0" fontId="7" fillId="0" borderId="10" xfId="33" applyFont="1" applyBorder="1" applyAlignment="1">
      <alignment vertical="center"/>
      <protection/>
    </xf>
    <xf numFmtId="0" fontId="9" fillId="0" borderId="10" xfId="33" applyFont="1" applyBorder="1" applyAlignment="1">
      <alignment vertical="center"/>
      <protection/>
    </xf>
    <xf numFmtId="0" fontId="7" fillId="0" borderId="0" xfId="33" applyFont="1" applyAlignment="1">
      <alignment vertical="center"/>
      <protection/>
    </xf>
    <xf numFmtId="11" fontId="7" fillId="0" borderId="0" xfId="33" applyNumberFormat="1" applyFont="1" applyBorder="1" applyAlignment="1">
      <alignment horizontal="left"/>
      <protection/>
    </xf>
    <xf numFmtId="0" fontId="9" fillId="0" borderId="10" xfId="0" applyFont="1" applyBorder="1" applyAlignment="1">
      <alignment/>
    </xf>
    <xf numFmtId="181" fontId="9" fillId="0" borderId="10" xfId="35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181" fontId="33" fillId="0" borderId="0" xfId="35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 horizontal="left" vertical="center"/>
    </xf>
    <xf numFmtId="181" fontId="33" fillId="0" borderId="0" xfId="0" applyNumberFormat="1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29.50390625" style="0" customWidth="1"/>
    <col min="2" max="2" width="14.875" style="0" customWidth="1"/>
    <col min="3" max="3" width="14.25390625" style="0" customWidth="1"/>
    <col min="4" max="8" width="15.00390625" style="0" customWidth="1"/>
    <col min="9" max="9" width="15.75390625" style="0" customWidth="1"/>
  </cols>
  <sheetData>
    <row r="1" spans="1:9" ht="16.5">
      <c r="A1" s="5" t="s">
        <v>16</v>
      </c>
      <c r="B1" s="1" t="s">
        <v>17</v>
      </c>
      <c r="C1" s="6"/>
      <c r="D1" s="6"/>
      <c r="E1" s="6"/>
      <c r="F1" s="6"/>
      <c r="G1" s="6"/>
      <c r="H1" s="5" t="s">
        <v>0</v>
      </c>
      <c r="I1" s="7" t="s">
        <v>18</v>
      </c>
    </row>
    <row r="2" spans="1:9" ht="16.5">
      <c r="A2" s="5" t="s">
        <v>39</v>
      </c>
      <c r="B2" s="2" t="s">
        <v>19</v>
      </c>
      <c r="C2" s="8"/>
      <c r="D2" s="8"/>
      <c r="E2" s="8"/>
      <c r="F2" s="8"/>
      <c r="G2" s="8"/>
      <c r="H2" s="5" t="s">
        <v>1</v>
      </c>
      <c r="I2" s="7" t="s">
        <v>20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64" t="s">
        <v>40</v>
      </c>
      <c r="B4" s="64"/>
      <c r="C4" s="64"/>
      <c r="D4" s="64"/>
      <c r="E4" s="64"/>
      <c r="F4" s="64"/>
      <c r="G4" s="64"/>
      <c r="H4" s="64"/>
      <c r="I4" s="64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16.5">
      <c r="A6" s="65" t="s">
        <v>38</v>
      </c>
      <c r="B6" s="65"/>
      <c r="C6" s="65"/>
      <c r="D6" s="65"/>
      <c r="E6" s="65"/>
      <c r="F6" s="65"/>
      <c r="G6" s="65"/>
      <c r="H6" s="65"/>
      <c r="I6" s="65"/>
    </row>
    <row r="7" spans="1:9" ht="16.5">
      <c r="A7" s="10"/>
      <c r="B7" s="11" t="s">
        <v>2</v>
      </c>
      <c r="C7" s="12"/>
      <c r="D7" s="66" t="s">
        <v>21</v>
      </c>
      <c r="E7" s="67"/>
      <c r="F7" s="68"/>
      <c r="G7" s="13" t="s">
        <v>22</v>
      </c>
      <c r="H7" s="14"/>
      <c r="I7" s="14"/>
    </row>
    <row r="8" spans="1:9" ht="15.75">
      <c r="A8" s="15" t="s">
        <v>4</v>
      </c>
      <c r="B8" s="16" t="s">
        <v>5</v>
      </c>
      <c r="C8" s="17" t="s">
        <v>23</v>
      </c>
      <c r="D8" s="18" t="s">
        <v>24</v>
      </c>
      <c r="E8" s="19" t="s">
        <v>100</v>
      </c>
      <c r="F8" s="20" t="s">
        <v>6</v>
      </c>
      <c r="G8" s="21" t="s">
        <v>3</v>
      </c>
      <c r="H8" s="22"/>
      <c r="I8" s="22"/>
    </row>
    <row r="9" spans="1:9" ht="21" customHeight="1">
      <c r="A9" s="23" t="s">
        <v>7</v>
      </c>
      <c r="B9" s="24"/>
      <c r="C9" s="25"/>
      <c r="D9" s="26" t="s">
        <v>25</v>
      </c>
      <c r="E9" s="26" t="s">
        <v>8</v>
      </c>
      <c r="F9" s="26" t="s">
        <v>9</v>
      </c>
      <c r="G9" s="37" t="s">
        <v>15</v>
      </c>
      <c r="H9" s="38" t="s">
        <v>26</v>
      </c>
      <c r="I9" s="27" t="s">
        <v>27</v>
      </c>
    </row>
    <row r="10" spans="1:9" ht="18.75" customHeight="1">
      <c r="A10" s="41" t="s">
        <v>41</v>
      </c>
      <c r="B10" s="39" t="s">
        <v>28</v>
      </c>
      <c r="C10" s="50"/>
      <c r="D10" s="54">
        <f aca="true" t="shared" si="0" ref="D10:I10">+D11+D58</f>
        <v>120125</v>
      </c>
      <c r="E10" s="54">
        <f t="shared" si="0"/>
        <v>2</v>
      </c>
      <c r="F10" s="54">
        <f t="shared" si="0"/>
        <v>182</v>
      </c>
      <c r="G10" s="54">
        <f t="shared" si="0"/>
        <v>3233300</v>
      </c>
      <c r="H10" s="54">
        <f t="shared" si="0"/>
        <v>123287</v>
      </c>
      <c r="I10" s="54">
        <f t="shared" si="0"/>
        <v>3110013</v>
      </c>
    </row>
    <row r="11" spans="1:9" ht="18.75" customHeight="1">
      <c r="A11" s="45" t="s">
        <v>43</v>
      </c>
      <c r="C11" s="50"/>
      <c r="D11" s="54">
        <f aca="true" t="shared" si="1" ref="D11:I11">+D12+D25+D50</f>
        <v>82912</v>
      </c>
      <c r="E11" s="54">
        <f t="shared" si="1"/>
        <v>2</v>
      </c>
      <c r="F11" s="54">
        <f t="shared" si="1"/>
        <v>106</v>
      </c>
      <c r="G11" s="54">
        <f t="shared" si="1"/>
        <v>2226763</v>
      </c>
      <c r="H11" s="54">
        <f t="shared" si="1"/>
        <v>69152</v>
      </c>
      <c r="I11" s="54">
        <f t="shared" si="1"/>
        <v>2157611</v>
      </c>
    </row>
    <row r="12" spans="1:9" ht="18.75" customHeight="1">
      <c r="A12" s="46" t="s">
        <v>45</v>
      </c>
      <c r="B12" s="28"/>
      <c r="C12" s="49"/>
      <c r="D12" s="55">
        <f aca="true" t="shared" si="2" ref="D12:I12">+D13+D16</f>
        <v>46091</v>
      </c>
      <c r="E12" s="55">
        <f t="shared" si="2"/>
        <v>1</v>
      </c>
      <c r="F12" s="55">
        <f t="shared" si="2"/>
        <v>11</v>
      </c>
      <c r="G12" s="55">
        <f t="shared" si="2"/>
        <v>1380794</v>
      </c>
      <c r="H12" s="55">
        <f t="shared" si="2"/>
        <v>2629</v>
      </c>
      <c r="I12" s="55">
        <f t="shared" si="2"/>
        <v>1378165</v>
      </c>
    </row>
    <row r="13" spans="1:9" ht="18.75" customHeight="1">
      <c r="A13" s="47" t="s">
        <v>53</v>
      </c>
      <c r="B13" s="28"/>
      <c r="C13" s="49"/>
      <c r="D13" s="55">
        <f aca="true" t="shared" si="3" ref="D13:I13">SUM(D14:D15)</f>
        <v>190</v>
      </c>
      <c r="E13" s="55">
        <f t="shared" si="3"/>
        <v>0</v>
      </c>
      <c r="F13" s="55">
        <f t="shared" si="3"/>
        <v>0</v>
      </c>
      <c r="G13" s="55">
        <f t="shared" si="3"/>
        <v>11300</v>
      </c>
      <c r="H13" s="55">
        <f t="shared" si="3"/>
        <v>600</v>
      </c>
      <c r="I13" s="55">
        <f t="shared" si="3"/>
        <v>10700</v>
      </c>
    </row>
    <row r="14" spans="1:9" ht="18.75" customHeight="1">
      <c r="A14" s="42"/>
      <c r="B14" s="51" t="s">
        <v>57</v>
      </c>
      <c r="C14" s="50" t="s">
        <v>79</v>
      </c>
      <c r="D14" s="56">
        <v>150</v>
      </c>
      <c r="E14" s="56">
        <v>0</v>
      </c>
      <c r="F14" s="56">
        <v>0</v>
      </c>
      <c r="G14" s="56">
        <f>SUM(H14:I14)</f>
        <v>9500</v>
      </c>
      <c r="H14" s="56">
        <v>0</v>
      </c>
      <c r="I14" s="56">
        <v>9500</v>
      </c>
    </row>
    <row r="15" spans="1:9" ht="18.75" customHeight="1">
      <c r="A15" s="42"/>
      <c r="B15" s="51" t="s">
        <v>57</v>
      </c>
      <c r="C15" s="50" t="s">
        <v>80</v>
      </c>
      <c r="D15" s="56">
        <v>40</v>
      </c>
      <c r="E15" s="56">
        <v>0</v>
      </c>
      <c r="F15" s="56">
        <v>0</v>
      </c>
      <c r="G15" s="56">
        <f>SUM(H15:I15)</f>
        <v>1800</v>
      </c>
      <c r="H15" s="56">
        <v>600</v>
      </c>
      <c r="I15" s="56">
        <v>1200</v>
      </c>
    </row>
    <row r="16" spans="1:9" ht="18.75" customHeight="1">
      <c r="A16" s="47" t="s">
        <v>54</v>
      </c>
      <c r="B16" s="52"/>
      <c r="C16" s="49"/>
      <c r="D16" s="55">
        <f aca="true" t="shared" si="4" ref="D16:I16">SUM(D17:D24)</f>
        <v>45901</v>
      </c>
      <c r="E16" s="55">
        <f t="shared" si="4"/>
        <v>1</v>
      </c>
      <c r="F16" s="55">
        <f t="shared" si="4"/>
        <v>11</v>
      </c>
      <c r="G16" s="55">
        <f t="shared" si="4"/>
        <v>1369494</v>
      </c>
      <c r="H16" s="55">
        <f t="shared" si="4"/>
        <v>2029</v>
      </c>
      <c r="I16" s="55">
        <f t="shared" si="4"/>
        <v>1367465</v>
      </c>
    </row>
    <row r="17" spans="1:9" ht="18.75" customHeight="1">
      <c r="A17" s="42"/>
      <c r="B17" s="51" t="s">
        <v>57</v>
      </c>
      <c r="C17" s="50" t="s">
        <v>81</v>
      </c>
      <c r="D17" s="56">
        <v>952</v>
      </c>
      <c r="E17" s="56">
        <v>0</v>
      </c>
      <c r="F17" s="56">
        <v>2</v>
      </c>
      <c r="G17" s="56">
        <f aca="true" t="shared" si="5" ref="G17:G24">SUM(H17:I17)</f>
        <v>34907</v>
      </c>
      <c r="H17" s="56">
        <v>0</v>
      </c>
      <c r="I17" s="56">
        <v>34907</v>
      </c>
    </row>
    <row r="18" spans="1:9" ht="18.75" customHeight="1">
      <c r="A18" s="42"/>
      <c r="B18" s="51" t="s">
        <v>57</v>
      </c>
      <c r="C18" s="50" t="s">
        <v>82</v>
      </c>
      <c r="D18" s="56">
        <v>12837</v>
      </c>
      <c r="E18" s="56">
        <v>0</v>
      </c>
      <c r="F18" s="56">
        <v>0</v>
      </c>
      <c r="G18" s="56">
        <f t="shared" si="5"/>
        <v>469376</v>
      </c>
      <c r="H18" s="56">
        <v>0</v>
      </c>
      <c r="I18" s="56">
        <v>469376</v>
      </c>
    </row>
    <row r="19" spans="1:9" ht="18.75" customHeight="1">
      <c r="A19" s="42"/>
      <c r="B19" s="51" t="s">
        <v>57</v>
      </c>
      <c r="C19" s="50" t="s">
        <v>79</v>
      </c>
      <c r="D19" s="56">
        <v>11791</v>
      </c>
      <c r="E19" s="56">
        <v>0</v>
      </c>
      <c r="F19" s="56">
        <v>7</v>
      </c>
      <c r="G19" s="56">
        <f t="shared" si="5"/>
        <v>461156</v>
      </c>
      <c r="H19" s="56">
        <v>0</v>
      </c>
      <c r="I19" s="56">
        <v>461156</v>
      </c>
    </row>
    <row r="20" spans="1:9" ht="18.75" customHeight="1">
      <c r="A20" s="42"/>
      <c r="B20" s="51" t="s">
        <v>57</v>
      </c>
      <c r="C20" s="50" t="s">
        <v>89</v>
      </c>
      <c r="D20" s="56">
        <v>2354</v>
      </c>
      <c r="E20" s="56">
        <v>0</v>
      </c>
      <c r="F20" s="56">
        <v>0</v>
      </c>
      <c r="G20" s="56">
        <f>SUM(H20:I20)</f>
        <v>49102</v>
      </c>
      <c r="H20" s="56">
        <v>0</v>
      </c>
      <c r="I20" s="56">
        <v>49102</v>
      </c>
    </row>
    <row r="21" spans="1:9" ht="35.25" customHeight="1">
      <c r="A21" s="42"/>
      <c r="B21" s="48" t="s">
        <v>96</v>
      </c>
      <c r="C21" s="50" t="s">
        <v>83</v>
      </c>
      <c r="D21" s="56">
        <v>2137</v>
      </c>
      <c r="E21" s="56">
        <v>0</v>
      </c>
      <c r="F21" s="56">
        <v>2</v>
      </c>
      <c r="G21" s="56">
        <f t="shared" si="5"/>
        <v>62401</v>
      </c>
      <c r="H21" s="56">
        <v>0</v>
      </c>
      <c r="I21" s="56">
        <v>62401</v>
      </c>
    </row>
    <row r="22" spans="1:9" ht="18.75" customHeight="1">
      <c r="A22" s="42"/>
      <c r="B22" s="51" t="s">
        <v>58</v>
      </c>
      <c r="C22" s="50" t="s">
        <v>80</v>
      </c>
      <c r="D22" s="56">
        <v>8475</v>
      </c>
      <c r="E22" s="56">
        <v>1</v>
      </c>
      <c r="F22" s="56">
        <v>0</v>
      </c>
      <c r="G22" s="56">
        <f t="shared" si="5"/>
        <v>168519</v>
      </c>
      <c r="H22" s="56">
        <v>2029</v>
      </c>
      <c r="I22" s="56">
        <v>166490</v>
      </c>
    </row>
    <row r="23" spans="1:9" ht="18.75" customHeight="1">
      <c r="A23" s="42"/>
      <c r="B23" s="51" t="s">
        <v>57</v>
      </c>
      <c r="C23" s="50" t="s">
        <v>84</v>
      </c>
      <c r="D23" s="56">
        <v>7336</v>
      </c>
      <c r="E23" s="56">
        <v>0</v>
      </c>
      <c r="F23" s="56">
        <v>0</v>
      </c>
      <c r="G23" s="56">
        <f t="shared" si="5"/>
        <v>123481</v>
      </c>
      <c r="H23" s="56">
        <v>0</v>
      </c>
      <c r="I23" s="56">
        <v>123481</v>
      </c>
    </row>
    <row r="24" spans="1:9" ht="18.75" customHeight="1">
      <c r="A24" s="42"/>
      <c r="B24" s="51" t="s">
        <v>57</v>
      </c>
      <c r="C24" s="50" t="s">
        <v>85</v>
      </c>
      <c r="D24" s="56">
        <v>19</v>
      </c>
      <c r="E24" s="56">
        <v>0</v>
      </c>
      <c r="F24" s="56">
        <v>0</v>
      </c>
      <c r="G24" s="56">
        <f t="shared" si="5"/>
        <v>552</v>
      </c>
      <c r="H24" s="56">
        <v>0</v>
      </c>
      <c r="I24" s="56">
        <v>552</v>
      </c>
    </row>
    <row r="25" spans="1:9" ht="18.75" customHeight="1">
      <c r="A25" s="46" t="s">
        <v>46</v>
      </c>
      <c r="B25" s="51"/>
      <c r="C25" s="50"/>
      <c r="D25" s="54">
        <f aca="true" t="shared" si="6" ref="D25:I25">+D26+D33</f>
        <v>30598</v>
      </c>
      <c r="E25" s="54">
        <f t="shared" si="6"/>
        <v>1</v>
      </c>
      <c r="F25" s="54">
        <f t="shared" si="6"/>
        <v>83</v>
      </c>
      <c r="G25" s="54">
        <f t="shared" si="6"/>
        <v>690877</v>
      </c>
      <c r="H25" s="54">
        <f t="shared" si="6"/>
        <v>66523</v>
      </c>
      <c r="I25" s="54">
        <f t="shared" si="6"/>
        <v>624354</v>
      </c>
    </row>
    <row r="26" spans="1:9" ht="18.75" customHeight="1">
      <c r="A26" s="47" t="s">
        <v>53</v>
      </c>
      <c r="B26" s="53"/>
      <c r="C26" s="49"/>
      <c r="D26" s="54">
        <f aca="true" t="shared" si="7" ref="D26:I26">SUM(D27:D32)</f>
        <v>1276</v>
      </c>
      <c r="E26" s="54">
        <f t="shared" si="7"/>
        <v>0</v>
      </c>
      <c r="F26" s="54">
        <f t="shared" si="7"/>
        <v>6</v>
      </c>
      <c r="G26" s="54">
        <f t="shared" si="7"/>
        <v>73020</v>
      </c>
      <c r="H26" s="54">
        <f t="shared" si="7"/>
        <v>63520</v>
      </c>
      <c r="I26" s="54">
        <f t="shared" si="7"/>
        <v>9500</v>
      </c>
    </row>
    <row r="27" spans="1:9" ht="33.75" customHeight="1">
      <c r="A27" s="43"/>
      <c r="B27" s="48" t="s">
        <v>56</v>
      </c>
      <c r="C27" s="50" t="s">
        <v>81</v>
      </c>
      <c r="D27" s="56">
        <v>20</v>
      </c>
      <c r="E27" s="56">
        <v>0</v>
      </c>
      <c r="F27" s="56">
        <v>0</v>
      </c>
      <c r="G27" s="56">
        <f aca="true" t="shared" si="8" ref="G27:G32">SUM(H27:I27)</f>
        <v>120</v>
      </c>
      <c r="H27" s="56">
        <v>120</v>
      </c>
      <c r="I27" s="56">
        <v>0</v>
      </c>
    </row>
    <row r="28" spans="1:9" ht="18.75" customHeight="1">
      <c r="A28" s="43"/>
      <c r="B28" s="51" t="s">
        <v>76</v>
      </c>
      <c r="C28" s="50" t="s">
        <v>92</v>
      </c>
      <c r="D28" s="56">
        <v>82</v>
      </c>
      <c r="E28" s="56">
        <v>0</v>
      </c>
      <c r="F28" s="56">
        <v>0</v>
      </c>
      <c r="G28" s="56">
        <f t="shared" si="8"/>
        <v>2000</v>
      </c>
      <c r="H28" s="56">
        <v>2000</v>
      </c>
      <c r="I28" s="56">
        <v>0</v>
      </c>
    </row>
    <row r="29" spans="1:9" ht="18.75" customHeight="1">
      <c r="A29" s="43"/>
      <c r="B29" s="51" t="s">
        <v>76</v>
      </c>
      <c r="C29" s="50" t="s">
        <v>86</v>
      </c>
      <c r="D29" s="56">
        <v>424</v>
      </c>
      <c r="E29" s="56">
        <v>0</v>
      </c>
      <c r="F29" s="56">
        <v>1</v>
      </c>
      <c r="G29" s="56">
        <f t="shared" si="8"/>
        <v>36900</v>
      </c>
      <c r="H29" s="56">
        <v>36900</v>
      </c>
      <c r="I29" s="56">
        <v>0</v>
      </c>
    </row>
    <row r="30" spans="1:9" ht="33.75" customHeight="1">
      <c r="A30" s="43"/>
      <c r="B30" s="48" t="s">
        <v>56</v>
      </c>
      <c r="C30" s="50" t="s">
        <v>87</v>
      </c>
      <c r="D30" s="56">
        <v>650</v>
      </c>
      <c r="E30" s="56">
        <v>0</v>
      </c>
      <c r="F30" s="56">
        <v>2</v>
      </c>
      <c r="G30" s="56">
        <f t="shared" si="8"/>
        <v>12100</v>
      </c>
      <c r="H30" s="56">
        <v>2600</v>
      </c>
      <c r="I30" s="56">
        <v>9500</v>
      </c>
    </row>
    <row r="31" spans="1:9" ht="18.75" customHeight="1">
      <c r="A31" s="43"/>
      <c r="B31" s="51" t="s">
        <v>101</v>
      </c>
      <c r="C31" s="50" t="s">
        <v>83</v>
      </c>
      <c r="D31" s="56">
        <v>0</v>
      </c>
      <c r="E31" s="56">
        <v>0</v>
      </c>
      <c r="F31" s="56">
        <v>1</v>
      </c>
      <c r="G31" s="56">
        <f t="shared" si="8"/>
        <v>500</v>
      </c>
      <c r="H31" s="56">
        <v>500</v>
      </c>
      <c r="I31" s="56">
        <v>0</v>
      </c>
    </row>
    <row r="32" spans="1:9" ht="18.75" customHeight="1">
      <c r="A32" s="43"/>
      <c r="B32" s="51" t="s">
        <v>76</v>
      </c>
      <c r="C32" s="50" t="s">
        <v>34</v>
      </c>
      <c r="D32" s="56">
        <v>100</v>
      </c>
      <c r="E32" s="56">
        <v>0</v>
      </c>
      <c r="F32" s="56">
        <v>2</v>
      </c>
      <c r="G32" s="56">
        <f t="shared" si="8"/>
        <v>21400</v>
      </c>
      <c r="H32" s="56">
        <v>21400</v>
      </c>
      <c r="I32" s="56">
        <v>0</v>
      </c>
    </row>
    <row r="33" spans="1:9" ht="18.75" customHeight="1">
      <c r="A33" s="47" t="s">
        <v>54</v>
      </c>
      <c r="B33" s="51"/>
      <c r="C33" s="50"/>
      <c r="D33" s="55">
        <f aca="true" t="shared" si="9" ref="D33:I33">SUM(D34:D49)</f>
        <v>29322</v>
      </c>
      <c r="E33" s="55">
        <f t="shared" si="9"/>
        <v>1</v>
      </c>
      <c r="F33" s="55">
        <f t="shared" si="9"/>
        <v>77</v>
      </c>
      <c r="G33" s="55">
        <f>SUM(G34:G49)</f>
        <v>617857</v>
      </c>
      <c r="H33" s="55">
        <f t="shared" si="9"/>
        <v>3003</v>
      </c>
      <c r="I33" s="55">
        <f t="shared" si="9"/>
        <v>614854</v>
      </c>
    </row>
    <row r="34" spans="1:9" ht="33.75" customHeight="1">
      <c r="A34" s="43"/>
      <c r="B34" s="48" t="s">
        <v>71</v>
      </c>
      <c r="C34" s="50" t="s">
        <v>88</v>
      </c>
      <c r="D34" s="56">
        <v>400</v>
      </c>
      <c r="E34" s="56">
        <v>0</v>
      </c>
      <c r="F34" s="56">
        <v>0</v>
      </c>
      <c r="G34" s="56">
        <f aca="true" t="shared" si="10" ref="G34:G49">SUM(H34:I34)</f>
        <v>3821</v>
      </c>
      <c r="H34" s="56">
        <v>0</v>
      </c>
      <c r="I34" s="56">
        <v>3821</v>
      </c>
    </row>
    <row r="35" spans="1:9" ht="33.75" customHeight="1">
      <c r="A35" s="43"/>
      <c r="B35" s="48" t="s">
        <v>72</v>
      </c>
      <c r="C35" s="50" t="s">
        <v>81</v>
      </c>
      <c r="D35" s="56">
        <v>3191</v>
      </c>
      <c r="E35" s="56">
        <v>0</v>
      </c>
      <c r="F35" s="56">
        <v>9</v>
      </c>
      <c r="G35" s="56">
        <f t="shared" si="10"/>
        <v>95348</v>
      </c>
      <c r="H35" s="56">
        <v>0</v>
      </c>
      <c r="I35" s="56">
        <v>95348</v>
      </c>
    </row>
    <row r="36" spans="1:9" ht="18.75" customHeight="1">
      <c r="A36" s="61"/>
      <c r="B36" s="59" t="s">
        <v>78</v>
      </c>
      <c r="C36" s="60" t="s">
        <v>82</v>
      </c>
      <c r="D36" s="58">
        <v>110</v>
      </c>
      <c r="E36" s="58">
        <v>0</v>
      </c>
      <c r="F36" s="58">
        <v>0</v>
      </c>
      <c r="G36" s="58">
        <f t="shared" si="10"/>
        <v>3804</v>
      </c>
      <c r="H36" s="58">
        <v>0</v>
      </c>
      <c r="I36" s="58">
        <v>3804</v>
      </c>
    </row>
    <row r="37" spans="1:9" ht="18.75" customHeight="1">
      <c r="A37" s="43"/>
      <c r="B37" s="51" t="s">
        <v>76</v>
      </c>
      <c r="C37" s="50" t="s">
        <v>79</v>
      </c>
      <c r="D37" s="56">
        <v>2082</v>
      </c>
      <c r="E37" s="56">
        <v>0</v>
      </c>
      <c r="F37" s="56">
        <v>6</v>
      </c>
      <c r="G37" s="56">
        <f t="shared" si="10"/>
        <v>47933</v>
      </c>
      <c r="H37" s="56">
        <v>0</v>
      </c>
      <c r="I37" s="56">
        <v>47933</v>
      </c>
    </row>
    <row r="38" spans="1:9" ht="18.75" customHeight="1">
      <c r="A38" s="43"/>
      <c r="B38" s="51" t="s">
        <v>102</v>
      </c>
      <c r="C38" s="50" t="s">
        <v>37</v>
      </c>
      <c r="D38" s="56">
        <v>420</v>
      </c>
      <c r="E38" s="56">
        <v>0</v>
      </c>
      <c r="F38" s="56">
        <v>0</v>
      </c>
      <c r="G38" s="56">
        <f>SUM(H38:I38)</f>
        <v>6090</v>
      </c>
      <c r="H38" s="56">
        <v>0</v>
      </c>
      <c r="I38" s="56">
        <v>6090</v>
      </c>
    </row>
    <row r="39" spans="1:9" ht="18.75" customHeight="1">
      <c r="A39" s="43"/>
      <c r="B39" s="51" t="s">
        <v>76</v>
      </c>
      <c r="C39" s="50" t="s">
        <v>35</v>
      </c>
      <c r="D39" s="56">
        <v>1489</v>
      </c>
      <c r="E39" s="56">
        <v>0</v>
      </c>
      <c r="F39" s="56">
        <v>0</v>
      </c>
      <c r="G39" s="56">
        <f>SUM(H39:I39)</f>
        <v>12480</v>
      </c>
      <c r="H39" s="56">
        <v>0</v>
      </c>
      <c r="I39" s="56">
        <v>12480</v>
      </c>
    </row>
    <row r="40" spans="1:9" ht="18.75" customHeight="1">
      <c r="A40" s="43"/>
      <c r="B40" s="51" t="s">
        <v>103</v>
      </c>
      <c r="C40" s="50" t="s">
        <v>86</v>
      </c>
      <c r="D40" s="56">
        <v>60</v>
      </c>
      <c r="E40" s="56">
        <v>0</v>
      </c>
      <c r="F40" s="56">
        <v>7</v>
      </c>
      <c r="G40" s="56">
        <f t="shared" si="10"/>
        <v>4497</v>
      </c>
      <c r="H40" s="56">
        <v>278</v>
      </c>
      <c r="I40" s="56">
        <v>4219</v>
      </c>
    </row>
    <row r="41" spans="1:9" ht="18.75" customHeight="1">
      <c r="A41" s="43"/>
      <c r="B41" s="51" t="s">
        <v>103</v>
      </c>
      <c r="C41" s="50" t="s">
        <v>93</v>
      </c>
      <c r="D41" s="56">
        <v>1828</v>
      </c>
      <c r="E41" s="56">
        <v>0</v>
      </c>
      <c r="F41" s="56">
        <v>11</v>
      </c>
      <c r="G41" s="56">
        <f>SUM(H41:I41)</f>
        <v>24816</v>
      </c>
      <c r="H41" s="56">
        <v>0</v>
      </c>
      <c r="I41" s="56">
        <v>24816</v>
      </c>
    </row>
    <row r="42" spans="1:9" ht="18.75" customHeight="1">
      <c r="A42" s="43"/>
      <c r="B42" s="51" t="s">
        <v>77</v>
      </c>
      <c r="C42" s="50" t="s">
        <v>89</v>
      </c>
      <c r="D42" s="56">
        <v>814</v>
      </c>
      <c r="E42" s="56">
        <v>0</v>
      </c>
      <c r="F42" s="56">
        <v>0</v>
      </c>
      <c r="G42" s="56">
        <f t="shared" si="10"/>
        <v>26059</v>
      </c>
      <c r="H42" s="56">
        <v>0</v>
      </c>
      <c r="I42" s="56">
        <v>26059</v>
      </c>
    </row>
    <row r="43" spans="1:9" ht="18.75" customHeight="1">
      <c r="A43" s="43"/>
      <c r="B43" s="51" t="s">
        <v>76</v>
      </c>
      <c r="C43" s="50" t="s">
        <v>87</v>
      </c>
      <c r="D43" s="56">
        <v>2419</v>
      </c>
      <c r="E43" s="56">
        <v>0</v>
      </c>
      <c r="F43" s="56">
        <v>37</v>
      </c>
      <c r="G43" s="56">
        <f t="shared" si="10"/>
        <v>75424</v>
      </c>
      <c r="H43" s="56">
        <v>0</v>
      </c>
      <c r="I43" s="56">
        <v>75424</v>
      </c>
    </row>
    <row r="44" spans="1:9" ht="31.5" customHeight="1">
      <c r="A44" s="43"/>
      <c r="B44" s="48" t="s">
        <v>97</v>
      </c>
      <c r="C44" s="50" t="s">
        <v>83</v>
      </c>
      <c r="D44" s="56">
        <v>8741</v>
      </c>
      <c r="E44" s="56">
        <v>0</v>
      </c>
      <c r="F44" s="56">
        <v>3</v>
      </c>
      <c r="G44" s="56">
        <f t="shared" si="10"/>
        <v>188755</v>
      </c>
      <c r="H44" s="56">
        <v>0</v>
      </c>
      <c r="I44" s="56">
        <v>188755</v>
      </c>
    </row>
    <row r="45" spans="1:9" ht="18.75" customHeight="1">
      <c r="A45" s="43"/>
      <c r="B45" s="51" t="s">
        <v>76</v>
      </c>
      <c r="C45" s="50" t="s">
        <v>80</v>
      </c>
      <c r="D45" s="56">
        <v>7143</v>
      </c>
      <c r="E45" s="56">
        <v>1</v>
      </c>
      <c r="F45" s="56">
        <v>0</v>
      </c>
      <c r="G45" s="56">
        <f t="shared" si="10"/>
        <v>115150</v>
      </c>
      <c r="H45" s="56">
        <v>2663</v>
      </c>
      <c r="I45" s="56">
        <v>112487</v>
      </c>
    </row>
    <row r="46" spans="1:9" ht="18.75" customHeight="1">
      <c r="A46" s="43"/>
      <c r="B46" s="51" t="s">
        <v>76</v>
      </c>
      <c r="C46" s="50" t="s">
        <v>84</v>
      </c>
      <c r="D46" s="56">
        <v>465</v>
      </c>
      <c r="E46" s="56">
        <v>0</v>
      </c>
      <c r="F46" s="56">
        <v>0</v>
      </c>
      <c r="G46" s="56">
        <f t="shared" si="10"/>
        <v>10267</v>
      </c>
      <c r="H46" s="56">
        <v>0</v>
      </c>
      <c r="I46" s="56">
        <v>10267</v>
      </c>
    </row>
    <row r="47" spans="1:9" ht="18.75" customHeight="1">
      <c r="A47" s="43"/>
      <c r="B47" s="51" t="s">
        <v>76</v>
      </c>
      <c r="C47" s="50" t="s">
        <v>36</v>
      </c>
      <c r="D47" s="56">
        <v>0</v>
      </c>
      <c r="E47" s="56">
        <v>0</v>
      </c>
      <c r="F47" s="56">
        <v>1</v>
      </c>
      <c r="G47" s="56">
        <f>SUM(H47:I47)</f>
        <v>62</v>
      </c>
      <c r="H47" s="56">
        <v>62</v>
      </c>
      <c r="I47" s="56">
        <v>0</v>
      </c>
    </row>
    <row r="48" spans="1:9" ht="18.75" customHeight="1">
      <c r="A48" s="43"/>
      <c r="B48" s="51" t="s">
        <v>76</v>
      </c>
      <c r="C48" s="50" t="s">
        <v>90</v>
      </c>
      <c r="D48" s="56">
        <v>110</v>
      </c>
      <c r="E48" s="56">
        <v>0</v>
      </c>
      <c r="F48" s="56">
        <v>2</v>
      </c>
      <c r="G48" s="56">
        <f>SUM(H48:I48)</f>
        <v>1111</v>
      </c>
      <c r="H48" s="56">
        <v>0</v>
      </c>
      <c r="I48" s="56">
        <v>1111</v>
      </c>
    </row>
    <row r="49" spans="1:9" ht="18.75" customHeight="1">
      <c r="A49" s="43"/>
      <c r="B49" s="51" t="s">
        <v>76</v>
      </c>
      <c r="C49" s="50" t="s">
        <v>99</v>
      </c>
      <c r="D49" s="56">
        <v>50</v>
      </c>
      <c r="E49" s="56">
        <v>0</v>
      </c>
      <c r="F49" s="56">
        <v>1</v>
      </c>
      <c r="G49" s="56">
        <f t="shared" si="10"/>
        <v>2240</v>
      </c>
      <c r="H49" s="56">
        <v>0</v>
      </c>
      <c r="I49" s="56">
        <v>2240</v>
      </c>
    </row>
    <row r="50" spans="1:9" ht="18.75" customHeight="1">
      <c r="A50" s="46" t="s">
        <v>47</v>
      </c>
      <c r="B50" s="51"/>
      <c r="C50" s="50"/>
      <c r="D50" s="55">
        <f aca="true" t="shared" si="11" ref="D50:I50">SUM(D51)</f>
        <v>6223</v>
      </c>
      <c r="E50" s="55">
        <f t="shared" si="11"/>
        <v>0</v>
      </c>
      <c r="F50" s="55">
        <f t="shared" si="11"/>
        <v>12</v>
      </c>
      <c r="G50" s="55">
        <f t="shared" si="11"/>
        <v>155092</v>
      </c>
      <c r="H50" s="55">
        <f t="shared" si="11"/>
        <v>0</v>
      </c>
      <c r="I50" s="55">
        <f t="shared" si="11"/>
        <v>155092</v>
      </c>
    </row>
    <row r="51" spans="1:9" ht="18.75" customHeight="1">
      <c r="A51" s="47" t="s">
        <v>54</v>
      </c>
      <c r="B51" s="51"/>
      <c r="C51" s="50"/>
      <c r="D51" s="55">
        <f aca="true" t="shared" si="12" ref="D51:I51">SUM(D52:D57)</f>
        <v>6223</v>
      </c>
      <c r="E51" s="55">
        <f t="shared" si="12"/>
        <v>0</v>
      </c>
      <c r="F51" s="55">
        <f t="shared" si="12"/>
        <v>12</v>
      </c>
      <c r="G51" s="55">
        <f t="shared" si="12"/>
        <v>155092</v>
      </c>
      <c r="H51" s="55">
        <f t="shared" si="12"/>
        <v>0</v>
      </c>
      <c r="I51" s="55">
        <f t="shared" si="12"/>
        <v>155092</v>
      </c>
    </row>
    <row r="52" spans="1:9" ht="18.75" customHeight="1">
      <c r="A52" s="43"/>
      <c r="B52" s="51" t="s">
        <v>75</v>
      </c>
      <c r="C52" s="50" t="s">
        <v>82</v>
      </c>
      <c r="D52" s="56">
        <v>2623</v>
      </c>
      <c r="E52" s="56">
        <v>0</v>
      </c>
      <c r="F52" s="56">
        <v>0</v>
      </c>
      <c r="G52" s="56">
        <f aca="true" t="shared" si="13" ref="G52:G57">SUM(H52:I52)</f>
        <v>89298</v>
      </c>
      <c r="H52" s="56">
        <v>0</v>
      </c>
      <c r="I52" s="56">
        <v>89298</v>
      </c>
    </row>
    <row r="53" spans="1:9" ht="36" customHeight="1">
      <c r="A53" s="43"/>
      <c r="B53" s="48" t="s">
        <v>73</v>
      </c>
      <c r="C53" s="50" t="s">
        <v>79</v>
      </c>
      <c r="D53" s="56">
        <v>140</v>
      </c>
      <c r="E53" s="56">
        <v>0</v>
      </c>
      <c r="F53" s="56">
        <v>1</v>
      </c>
      <c r="G53" s="56">
        <f t="shared" si="13"/>
        <v>10129</v>
      </c>
      <c r="H53" s="56">
        <v>0</v>
      </c>
      <c r="I53" s="56">
        <v>10129</v>
      </c>
    </row>
    <row r="54" spans="1:9" ht="18.75" customHeight="1">
      <c r="A54" s="43"/>
      <c r="B54" s="51" t="s">
        <v>74</v>
      </c>
      <c r="C54" s="50" t="s">
        <v>83</v>
      </c>
      <c r="D54" s="56">
        <v>200</v>
      </c>
      <c r="E54" s="56">
        <v>0</v>
      </c>
      <c r="F54" s="56">
        <v>10</v>
      </c>
      <c r="G54" s="56">
        <f t="shared" si="13"/>
        <v>3550</v>
      </c>
      <c r="H54" s="56">
        <v>0</v>
      </c>
      <c r="I54" s="56">
        <v>3550</v>
      </c>
    </row>
    <row r="55" spans="1:9" ht="18.75" customHeight="1">
      <c r="A55" s="43"/>
      <c r="B55" s="51" t="s">
        <v>74</v>
      </c>
      <c r="C55" s="50" t="s">
        <v>84</v>
      </c>
      <c r="D55" s="56">
        <v>3105</v>
      </c>
      <c r="E55" s="56">
        <v>0</v>
      </c>
      <c r="F55" s="56">
        <v>0</v>
      </c>
      <c r="G55" s="56">
        <f t="shared" si="13"/>
        <v>49586</v>
      </c>
      <c r="H55" s="56">
        <v>0</v>
      </c>
      <c r="I55" s="56">
        <v>49586</v>
      </c>
    </row>
    <row r="56" spans="1:9" ht="18.75" customHeight="1">
      <c r="A56" s="43"/>
      <c r="B56" s="51" t="s">
        <v>74</v>
      </c>
      <c r="C56" s="50" t="s">
        <v>90</v>
      </c>
      <c r="D56" s="56">
        <v>75</v>
      </c>
      <c r="E56" s="56">
        <v>0</v>
      </c>
      <c r="F56" s="56">
        <v>1</v>
      </c>
      <c r="G56" s="56">
        <f t="shared" si="13"/>
        <v>529</v>
      </c>
      <c r="H56" s="56">
        <v>0</v>
      </c>
      <c r="I56" s="56">
        <v>529</v>
      </c>
    </row>
    <row r="57" spans="1:9" ht="18.75" customHeight="1">
      <c r="A57" s="43"/>
      <c r="B57" s="51" t="s">
        <v>98</v>
      </c>
      <c r="C57" s="50" t="s">
        <v>91</v>
      </c>
      <c r="D57" s="56">
        <v>80</v>
      </c>
      <c r="E57" s="56">
        <v>0</v>
      </c>
      <c r="F57" s="56">
        <v>0</v>
      </c>
      <c r="G57" s="56">
        <f t="shared" si="13"/>
        <v>2000</v>
      </c>
      <c r="H57" s="56">
        <v>0</v>
      </c>
      <c r="I57" s="56">
        <v>2000</v>
      </c>
    </row>
    <row r="58" spans="1:9" ht="18.75" customHeight="1">
      <c r="A58" s="45" t="s">
        <v>44</v>
      </c>
      <c r="B58" s="52"/>
      <c r="C58" s="50"/>
      <c r="D58" s="54">
        <f aca="true" t="shared" si="14" ref="D58:I58">+D59+D62+D66+D73+D83</f>
        <v>37213</v>
      </c>
      <c r="E58" s="54">
        <f t="shared" si="14"/>
        <v>0</v>
      </c>
      <c r="F58" s="54">
        <f t="shared" si="14"/>
        <v>76</v>
      </c>
      <c r="G58" s="54">
        <f t="shared" si="14"/>
        <v>1006537</v>
      </c>
      <c r="H58" s="54">
        <f t="shared" si="14"/>
        <v>54135</v>
      </c>
      <c r="I58" s="54">
        <f t="shared" si="14"/>
        <v>952402</v>
      </c>
    </row>
    <row r="59" spans="1:9" ht="18.75" customHeight="1">
      <c r="A59" s="46" t="s">
        <v>48</v>
      </c>
      <c r="B59" s="52"/>
      <c r="C59" s="49"/>
      <c r="D59" s="55">
        <f aca="true" t="shared" si="15" ref="D59:I59">SUM(D60)</f>
        <v>240</v>
      </c>
      <c r="E59" s="55">
        <f t="shared" si="15"/>
        <v>0</v>
      </c>
      <c r="F59" s="55">
        <f t="shared" si="15"/>
        <v>0</v>
      </c>
      <c r="G59" s="55">
        <f t="shared" si="15"/>
        <v>4200</v>
      </c>
      <c r="H59" s="55">
        <f t="shared" si="15"/>
        <v>0</v>
      </c>
      <c r="I59" s="55">
        <f t="shared" si="15"/>
        <v>4200</v>
      </c>
    </row>
    <row r="60" spans="1:9" ht="18.75" customHeight="1">
      <c r="A60" s="47" t="s">
        <v>54</v>
      </c>
      <c r="B60" s="52"/>
      <c r="C60" s="49"/>
      <c r="D60" s="55">
        <f aca="true" t="shared" si="16" ref="D60:I60">SUM(D61:D61)</f>
        <v>240</v>
      </c>
      <c r="E60" s="55">
        <f t="shared" si="16"/>
        <v>0</v>
      </c>
      <c r="F60" s="55">
        <f t="shared" si="16"/>
        <v>0</v>
      </c>
      <c r="G60" s="55">
        <f t="shared" si="16"/>
        <v>4200</v>
      </c>
      <c r="H60" s="55">
        <f t="shared" si="16"/>
        <v>0</v>
      </c>
      <c r="I60" s="55">
        <f t="shared" si="16"/>
        <v>4200</v>
      </c>
    </row>
    <row r="61" spans="1:9" ht="18.75" customHeight="1">
      <c r="A61" s="42"/>
      <c r="B61" s="51" t="s">
        <v>64</v>
      </c>
      <c r="C61" s="50" t="s">
        <v>37</v>
      </c>
      <c r="D61" s="56">
        <v>240</v>
      </c>
      <c r="E61" s="56">
        <v>0</v>
      </c>
      <c r="F61" s="56">
        <v>0</v>
      </c>
      <c r="G61" s="56">
        <f>SUM(H61:I61)</f>
        <v>4200</v>
      </c>
      <c r="H61" s="56">
        <v>0</v>
      </c>
      <c r="I61" s="56">
        <v>4200</v>
      </c>
    </row>
    <row r="62" spans="1:9" ht="18.75" customHeight="1">
      <c r="A62" s="46" t="s">
        <v>49</v>
      </c>
      <c r="B62" s="52"/>
      <c r="C62" s="49"/>
      <c r="D62" s="55">
        <f aca="true" t="shared" si="17" ref="D62:I62">SUM(D63)</f>
        <v>377</v>
      </c>
      <c r="E62" s="55">
        <f t="shared" si="17"/>
        <v>0</v>
      </c>
      <c r="F62" s="55">
        <f t="shared" si="17"/>
        <v>0</v>
      </c>
      <c r="G62" s="55">
        <f t="shared" si="17"/>
        <v>9000</v>
      </c>
      <c r="H62" s="55">
        <f t="shared" si="17"/>
        <v>0</v>
      </c>
      <c r="I62" s="55">
        <f t="shared" si="17"/>
        <v>9000</v>
      </c>
    </row>
    <row r="63" spans="1:9" ht="18.75" customHeight="1">
      <c r="A63" s="47" t="s">
        <v>54</v>
      </c>
      <c r="B63" s="52"/>
      <c r="C63" s="49"/>
      <c r="D63" s="55">
        <f aca="true" t="shared" si="18" ref="D63:I63">SUM(D64:D65)</f>
        <v>377</v>
      </c>
      <c r="E63" s="55">
        <f t="shared" si="18"/>
        <v>0</v>
      </c>
      <c r="F63" s="55">
        <f t="shared" si="18"/>
        <v>0</v>
      </c>
      <c r="G63" s="55">
        <f t="shared" si="18"/>
        <v>9000</v>
      </c>
      <c r="H63" s="55">
        <f t="shared" si="18"/>
        <v>0</v>
      </c>
      <c r="I63" s="55">
        <f t="shared" si="18"/>
        <v>9000</v>
      </c>
    </row>
    <row r="64" spans="1:9" ht="18.75" customHeight="1">
      <c r="A64" s="42"/>
      <c r="B64" s="51" t="s">
        <v>65</v>
      </c>
      <c r="C64" s="50" t="s">
        <v>37</v>
      </c>
      <c r="D64" s="56">
        <v>60</v>
      </c>
      <c r="E64" s="56">
        <v>0</v>
      </c>
      <c r="F64" s="56">
        <v>0</v>
      </c>
      <c r="G64" s="56">
        <f>SUM(H64:I64)</f>
        <v>840</v>
      </c>
      <c r="H64" s="56">
        <v>0</v>
      </c>
      <c r="I64" s="56">
        <v>840</v>
      </c>
    </row>
    <row r="65" spans="1:9" ht="36" customHeight="1">
      <c r="A65" s="62"/>
      <c r="B65" s="63" t="s">
        <v>94</v>
      </c>
      <c r="C65" s="60" t="s">
        <v>92</v>
      </c>
      <c r="D65" s="58">
        <v>317</v>
      </c>
      <c r="E65" s="58">
        <v>0</v>
      </c>
      <c r="F65" s="58">
        <v>0</v>
      </c>
      <c r="G65" s="58">
        <f>SUM(H65:I65)</f>
        <v>8160</v>
      </c>
      <c r="H65" s="58">
        <v>0</v>
      </c>
      <c r="I65" s="58">
        <v>8160</v>
      </c>
    </row>
    <row r="66" spans="1:9" ht="18.75" customHeight="1">
      <c r="A66" s="46" t="s">
        <v>50</v>
      </c>
      <c r="B66" s="52"/>
      <c r="C66" s="49"/>
      <c r="D66" s="55">
        <f aca="true" t="shared" si="19" ref="D66:I66">SUM(D67)</f>
        <v>3911</v>
      </c>
      <c r="E66" s="55">
        <f t="shared" si="19"/>
        <v>0</v>
      </c>
      <c r="F66" s="55">
        <f t="shared" si="19"/>
        <v>8</v>
      </c>
      <c r="G66" s="55">
        <f t="shared" si="19"/>
        <v>117048</v>
      </c>
      <c r="H66" s="55">
        <f t="shared" si="19"/>
        <v>0</v>
      </c>
      <c r="I66" s="55">
        <f t="shared" si="19"/>
        <v>117048</v>
      </c>
    </row>
    <row r="67" spans="1:9" ht="18.75" customHeight="1">
      <c r="A67" s="47" t="s">
        <v>54</v>
      </c>
      <c r="B67" s="52"/>
      <c r="C67" s="49"/>
      <c r="D67" s="55">
        <f aca="true" t="shared" si="20" ref="D67:I67">SUM(D68:D72)</f>
        <v>3911</v>
      </c>
      <c r="E67" s="55">
        <f t="shared" si="20"/>
        <v>0</v>
      </c>
      <c r="F67" s="55">
        <f t="shared" si="20"/>
        <v>8</v>
      </c>
      <c r="G67" s="55">
        <f t="shared" si="20"/>
        <v>117048</v>
      </c>
      <c r="H67" s="55">
        <f t="shared" si="20"/>
        <v>0</v>
      </c>
      <c r="I67" s="55">
        <f t="shared" si="20"/>
        <v>117048</v>
      </c>
    </row>
    <row r="68" spans="1:9" ht="18.75" customHeight="1">
      <c r="A68" s="41" t="s">
        <v>42</v>
      </c>
      <c r="B68" s="51" t="s">
        <v>66</v>
      </c>
      <c r="C68" s="50" t="s">
        <v>82</v>
      </c>
      <c r="D68" s="56">
        <v>2893</v>
      </c>
      <c r="E68" s="55">
        <v>0</v>
      </c>
      <c r="F68" s="55">
        <v>0</v>
      </c>
      <c r="G68" s="56">
        <f>SUM(H68:I68)</f>
        <v>73198</v>
      </c>
      <c r="H68" s="56">
        <v>0</v>
      </c>
      <c r="I68" s="56">
        <v>73198</v>
      </c>
    </row>
    <row r="69" spans="1:9" ht="18.75" customHeight="1">
      <c r="A69" s="41" t="s">
        <v>42</v>
      </c>
      <c r="B69" s="51" t="s">
        <v>67</v>
      </c>
      <c r="C69" s="50" t="s">
        <v>79</v>
      </c>
      <c r="D69" s="56">
        <v>0</v>
      </c>
      <c r="E69" s="55">
        <v>0</v>
      </c>
      <c r="F69" s="56">
        <v>7</v>
      </c>
      <c r="G69" s="56">
        <f>SUM(H69:I69)</f>
        <v>15060</v>
      </c>
      <c r="H69" s="56">
        <v>0</v>
      </c>
      <c r="I69" s="56">
        <v>15060</v>
      </c>
    </row>
    <row r="70" spans="1:9" ht="18.75" customHeight="1">
      <c r="A70" s="41" t="s">
        <v>42</v>
      </c>
      <c r="B70" s="51" t="s">
        <v>68</v>
      </c>
      <c r="C70" s="50" t="s">
        <v>37</v>
      </c>
      <c r="D70" s="56">
        <v>400</v>
      </c>
      <c r="E70" s="55">
        <v>0</v>
      </c>
      <c r="F70" s="56">
        <v>0</v>
      </c>
      <c r="G70" s="56">
        <f>SUM(H70:I70)</f>
        <v>12010</v>
      </c>
      <c r="H70" s="56">
        <v>0</v>
      </c>
      <c r="I70" s="56">
        <v>12010</v>
      </c>
    </row>
    <row r="71" spans="1:9" ht="18.75" customHeight="1">
      <c r="A71" s="41" t="s">
        <v>42</v>
      </c>
      <c r="B71" s="51" t="s">
        <v>95</v>
      </c>
      <c r="C71" s="50" t="s">
        <v>35</v>
      </c>
      <c r="D71" s="56">
        <v>188</v>
      </c>
      <c r="E71" s="55">
        <v>0</v>
      </c>
      <c r="F71" s="56">
        <v>1</v>
      </c>
      <c r="G71" s="56">
        <f>SUM(H71:I71)</f>
        <v>3600</v>
      </c>
      <c r="H71" s="56">
        <v>0</v>
      </c>
      <c r="I71" s="56">
        <v>3600</v>
      </c>
    </row>
    <row r="72" spans="1:9" ht="18.75" customHeight="1">
      <c r="A72" s="41" t="s">
        <v>42</v>
      </c>
      <c r="B72" s="51" t="s">
        <v>69</v>
      </c>
      <c r="C72" s="50" t="s">
        <v>89</v>
      </c>
      <c r="D72" s="56">
        <v>430</v>
      </c>
      <c r="E72" s="55">
        <v>0</v>
      </c>
      <c r="F72" s="56">
        <v>0</v>
      </c>
      <c r="G72" s="56">
        <f>SUM(H72:I72)</f>
        <v>13180</v>
      </c>
      <c r="H72" s="56">
        <v>0</v>
      </c>
      <c r="I72" s="56">
        <v>13180</v>
      </c>
    </row>
    <row r="73" spans="1:9" ht="18.75" customHeight="1">
      <c r="A73" s="46" t="s">
        <v>51</v>
      </c>
      <c r="B73" s="52"/>
      <c r="C73" s="49"/>
      <c r="D73" s="55">
        <f aca="true" t="shared" si="21" ref="D73:I73">+D74+D78</f>
        <v>31653</v>
      </c>
      <c r="E73" s="55">
        <f t="shared" si="21"/>
        <v>0</v>
      </c>
      <c r="F73" s="55">
        <f t="shared" si="21"/>
        <v>68</v>
      </c>
      <c r="G73" s="55">
        <f t="shared" si="21"/>
        <v>842809</v>
      </c>
      <c r="H73" s="55">
        <f t="shared" si="21"/>
        <v>54135</v>
      </c>
      <c r="I73" s="55">
        <f t="shared" si="21"/>
        <v>788674</v>
      </c>
    </row>
    <row r="74" spans="1:9" ht="18.75" customHeight="1">
      <c r="A74" s="47" t="s">
        <v>53</v>
      </c>
      <c r="B74" s="52"/>
      <c r="C74" s="49"/>
      <c r="D74" s="55">
        <f aca="true" t="shared" si="22" ref="D74:I74">SUM(D75:D77)</f>
        <v>2347</v>
      </c>
      <c r="E74" s="55">
        <f t="shared" si="22"/>
        <v>0</v>
      </c>
      <c r="F74" s="55">
        <f t="shared" si="22"/>
        <v>0</v>
      </c>
      <c r="G74" s="55">
        <f t="shared" si="22"/>
        <v>52050</v>
      </c>
      <c r="H74" s="55">
        <f t="shared" si="22"/>
        <v>52050</v>
      </c>
      <c r="I74" s="55">
        <f t="shared" si="22"/>
        <v>0</v>
      </c>
    </row>
    <row r="75" spans="1:9" ht="18.75" customHeight="1">
      <c r="A75" s="42"/>
      <c r="B75" s="51" t="s">
        <v>55</v>
      </c>
      <c r="C75" s="50" t="s">
        <v>88</v>
      </c>
      <c r="D75" s="56">
        <v>160</v>
      </c>
      <c r="E75" s="56">
        <v>0</v>
      </c>
      <c r="F75" s="56">
        <v>0</v>
      </c>
      <c r="G75" s="56">
        <f>SUM(H75:I75)</f>
        <v>1650</v>
      </c>
      <c r="H75" s="56">
        <v>1650</v>
      </c>
      <c r="I75" s="56">
        <v>0</v>
      </c>
    </row>
    <row r="76" spans="1:9" ht="18.75" customHeight="1">
      <c r="A76" s="42"/>
      <c r="B76" s="51" t="s">
        <v>55</v>
      </c>
      <c r="C76" s="50" t="s">
        <v>35</v>
      </c>
      <c r="D76" s="56">
        <v>822</v>
      </c>
      <c r="E76" s="56">
        <v>0</v>
      </c>
      <c r="F76" s="56">
        <v>0</v>
      </c>
      <c r="G76" s="56">
        <f>SUM(H76:I76)</f>
        <v>16000</v>
      </c>
      <c r="H76" s="56">
        <v>16000</v>
      </c>
      <c r="I76" s="56">
        <v>0</v>
      </c>
    </row>
    <row r="77" spans="1:9" ht="18.75" customHeight="1">
      <c r="A77" s="42"/>
      <c r="B77" s="51" t="s">
        <v>70</v>
      </c>
      <c r="C77" s="50" t="s">
        <v>86</v>
      </c>
      <c r="D77" s="56">
        <v>1365</v>
      </c>
      <c r="E77" s="56">
        <v>0</v>
      </c>
      <c r="F77" s="56">
        <v>0</v>
      </c>
      <c r="G77" s="56">
        <f>SUM(H77:I77)</f>
        <v>34400</v>
      </c>
      <c r="H77" s="56">
        <v>34400</v>
      </c>
      <c r="I77" s="56">
        <v>0</v>
      </c>
    </row>
    <row r="78" spans="1:9" ht="18.75" customHeight="1">
      <c r="A78" s="47" t="s">
        <v>54</v>
      </c>
      <c r="B78" s="52"/>
      <c r="C78" s="49"/>
      <c r="D78" s="55">
        <f aca="true" t="shared" si="23" ref="D78:I78">SUM(D79:D82)</f>
        <v>29306</v>
      </c>
      <c r="E78" s="55">
        <f t="shared" si="23"/>
        <v>0</v>
      </c>
      <c r="F78" s="55">
        <f t="shared" si="23"/>
        <v>68</v>
      </c>
      <c r="G78" s="55">
        <f t="shared" si="23"/>
        <v>790759</v>
      </c>
      <c r="H78" s="55">
        <f t="shared" si="23"/>
        <v>2085</v>
      </c>
      <c r="I78" s="55">
        <f t="shared" si="23"/>
        <v>788674</v>
      </c>
    </row>
    <row r="79" spans="1:9" ht="33.75" customHeight="1">
      <c r="A79" s="42"/>
      <c r="B79" s="48" t="s">
        <v>59</v>
      </c>
      <c r="C79" s="50" t="s">
        <v>35</v>
      </c>
      <c r="D79" s="56">
        <v>24045</v>
      </c>
      <c r="E79" s="56">
        <v>0</v>
      </c>
      <c r="F79" s="56">
        <v>0</v>
      </c>
      <c r="G79" s="56">
        <f>SUM(H79:I79)</f>
        <v>661875</v>
      </c>
      <c r="H79" s="56">
        <v>0</v>
      </c>
      <c r="I79" s="56">
        <v>661875</v>
      </c>
    </row>
    <row r="80" spans="1:9" ht="18.75" customHeight="1">
      <c r="A80" s="42"/>
      <c r="B80" s="51" t="s">
        <v>60</v>
      </c>
      <c r="C80" s="50" t="s">
        <v>86</v>
      </c>
      <c r="D80" s="56">
        <v>3149</v>
      </c>
      <c r="E80" s="56">
        <v>0</v>
      </c>
      <c r="F80" s="56">
        <v>68</v>
      </c>
      <c r="G80" s="56">
        <f>SUM(H80:I80)</f>
        <v>84334</v>
      </c>
      <c r="H80" s="56">
        <v>2085</v>
      </c>
      <c r="I80" s="56">
        <v>82249</v>
      </c>
    </row>
    <row r="81" spans="1:9" ht="18.75" customHeight="1">
      <c r="A81" s="42"/>
      <c r="B81" s="51" t="s">
        <v>61</v>
      </c>
      <c r="C81" s="50" t="s">
        <v>87</v>
      </c>
      <c r="D81" s="56">
        <v>2012</v>
      </c>
      <c r="E81" s="56">
        <v>0</v>
      </c>
      <c r="F81" s="56">
        <v>0</v>
      </c>
      <c r="G81" s="56">
        <f>SUM(H81:I81)</f>
        <v>44044</v>
      </c>
      <c r="H81" s="56">
        <v>0</v>
      </c>
      <c r="I81" s="56">
        <v>44044</v>
      </c>
    </row>
    <row r="82" spans="1:9" ht="18.75" customHeight="1">
      <c r="A82" s="42"/>
      <c r="B82" s="51" t="s">
        <v>62</v>
      </c>
      <c r="C82" s="50" t="s">
        <v>83</v>
      </c>
      <c r="D82" s="56">
        <v>100</v>
      </c>
      <c r="E82" s="56">
        <v>0</v>
      </c>
      <c r="F82" s="56">
        <v>0</v>
      </c>
      <c r="G82" s="56">
        <f>SUM(H82:I82)</f>
        <v>506</v>
      </c>
      <c r="H82" s="56">
        <v>0</v>
      </c>
      <c r="I82" s="56">
        <v>506</v>
      </c>
    </row>
    <row r="83" spans="1:9" ht="18.75" customHeight="1">
      <c r="A83" s="46" t="s">
        <v>52</v>
      </c>
      <c r="B83" s="53"/>
      <c r="C83" s="49"/>
      <c r="D83" s="55">
        <f aca="true" t="shared" si="24" ref="D83:I83">SUM(D84)</f>
        <v>1032</v>
      </c>
      <c r="E83" s="55">
        <f t="shared" si="24"/>
        <v>0</v>
      </c>
      <c r="F83" s="55">
        <f t="shared" si="24"/>
        <v>0</v>
      </c>
      <c r="G83" s="55">
        <f t="shared" si="24"/>
        <v>33480</v>
      </c>
      <c r="H83" s="55">
        <f t="shared" si="24"/>
        <v>0</v>
      </c>
      <c r="I83" s="55">
        <f t="shared" si="24"/>
        <v>33480</v>
      </c>
    </row>
    <row r="84" spans="1:9" ht="18.75" customHeight="1">
      <c r="A84" s="47" t="s">
        <v>54</v>
      </c>
      <c r="B84" s="53"/>
      <c r="C84" s="49"/>
      <c r="D84" s="55">
        <f aca="true" t="shared" si="25" ref="D84:I84">SUM(D85:D86)</f>
        <v>1032</v>
      </c>
      <c r="E84" s="55">
        <f t="shared" si="25"/>
        <v>0</v>
      </c>
      <c r="F84" s="55">
        <f t="shared" si="25"/>
        <v>0</v>
      </c>
      <c r="G84" s="55">
        <f t="shared" si="25"/>
        <v>33480</v>
      </c>
      <c r="H84" s="55">
        <f t="shared" si="25"/>
        <v>0</v>
      </c>
      <c r="I84" s="55">
        <f t="shared" si="25"/>
        <v>33480</v>
      </c>
    </row>
    <row r="85" spans="1:9" ht="18.75" customHeight="1">
      <c r="A85" s="42"/>
      <c r="B85" s="51" t="s">
        <v>63</v>
      </c>
      <c r="C85" s="50" t="s">
        <v>89</v>
      </c>
      <c r="D85" s="56">
        <v>982</v>
      </c>
      <c r="E85" s="56">
        <v>0</v>
      </c>
      <c r="F85" s="56">
        <v>0</v>
      </c>
      <c r="G85" s="56">
        <f>SUM(H85:I85)</f>
        <v>30980</v>
      </c>
      <c r="H85" s="56">
        <v>0</v>
      </c>
      <c r="I85" s="56">
        <v>30980</v>
      </c>
    </row>
    <row r="86" spans="1:9" ht="18.75" customHeight="1">
      <c r="A86" s="42"/>
      <c r="B86" s="51" t="s">
        <v>63</v>
      </c>
      <c r="C86" s="50" t="s">
        <v>91</v>
      </c>
      <c r="D86" s="56">
        <v>50</v>
      </c>
      <c r="E86" s="56">
        <v>0</v>
      </c>
      <c r="F86" s="56">
        <v>0</v>
      </c>
      <c r="G86" s="56">
        <f>SUM(H86:I86)</f>
        <v>2500</v>
      </c>
      <c r="H86" s="56">
        <v>0</v>
      </c>
      <c r="I86" s="56">
        <v>2500</v>
      </c>
    </row>
    <row r="87" spans="1:9" ht="6" customHeight="1">
      <c r="A87" s="44"/>
      <c r="B87" s="30"/>
      <c r="C87" s="57"/>
      <c r="D87" s="58"/>
      <c r="E87" s="58"/>
      <c r="F87" s="58"/>
      <c r="G87" s="58"/>
      <c r="H87" s="58"/>
      <c r="I87" s="59"/>
    </row>
    <row r="88" spans="1:9" ht="16.5">
      <c r="A88" s="28"/>
      <c r="B88" s="28"/>
      <c r="C88" s="29"/>
      <c r="D88" s="29"/>
      <c r="E88" s="29"/>
      <c r="F88" s="29"/>
      <c r="G88" s="9"/>
      <c r="H88" s="29"/>
      <c r="I88" s="29"/>
    </row>
    <row r="89" spans="1:9" ht="16.5">
      <c r="A89" s="9"/>
      <c r="B89" s="9"/>
      <c r="C89" s="9"/>
      <c r="D89" s="9"/>
      <c r="E89" s="31" t="s">
        <v>14</v>
      </c>
      <c r="F89" s="9"/>
      <c r="G89" s="9"/>
      <c r="H89" s="9"/>
      <c r="I89" s="9"/>
    </row>
    <row r="90" spans="1:9" ht="16.5">
      <c r="A90" s="31" t="s">
        <v>13</v>
      </c>
      <c r="B90" s="31" t="s">
        <v>12</v>
      </c>
      <c r="C90" s="4"/>
      <c r="D90" s="9"/>
      <c r="E90" s="9"/>
      <c r="F90" s="9"/>
      <c r="G90" s="9"/>
      <c r="H90" s="32" t="s">
        <v>11</v>
      </c>
      <c r="I90" s="9"/>
    </row>
    <row r="91" spans="1:9" ht="16.5">
      <c r="A91" s="9"/>
      <c r="B91" s="9"/>
      <c r="C91" s="9"/>
      <c r="D91" s="9"/>
      <c r="E91" s="31" t="s">
        <v>10</v>
      </c>
      <c r="F91" s="9"/>
      <c r="G91" s="9"/>
      <c r="H91" s="9"/>
      <c r="I91" s="9"/>
    </row>
    <row r="92" spans="1:9" ht="16.5">
      <c r="A92" s="9"/>
      <c r="B92" s="9"/>
      <c r="C92" s="9"/>
      <c r="D92" s="9"/>
      <c r="E92" s="31"/>
      <c r="F92" s="9"/>
      <c r="G92" s="9"/>
      <c r="H92" s="9"/>
      <c r="I92" s="9"/>
    </row>
    <row r="93" spans="1:9" ht="16.5">
      <c r="A93" s="31" t="s">
        <v>29</v>
      </c>
      <c r="B93" s="33"/>
      <c r="C93" s="33"/>
      <c r="D93" s="33"/>
      <c r="E93" s="33"/>
      <c r="F93" s="33"/>
      <c r="G93" s="9"/>
      <c r="H93" s="9"/>
      <c r="I93" s="9"/>
    </row>
    <row r="94" spans="1:9" ht="16.5">
      <c r="A94" s="31" t="s">
        <v>31</v>
      </c>
      <c r="B94" s="3"/>
      <c r="C94" s="34"/>
      <c r="D94" s="35"/>
      <c r="E94" s="34"/>
      <c r="F94" s="1"/>
      <c r="G94" s="34"/>
      <c r="H94" s="34"/>
      <c r="I94" s="34"/>
    </row>
    <row r="95" spans="1:9" ht="16.5">
      <c r="A95" s="31" t="s">
        <v>32</v>
      </c>
      <c r="B95" s="35"/>
      <c r="C95" s="35"/>
      <c r="D95" s="35"/>
      <c r="E95" s="35"/>
      <c r="F95" s="35"/>
      <c r="G95" s="35"/>
      <c r="H95" s="35"/>
      <c r="I95" s="35"/>
    </row>
    <row r="96" spans="1:8" ht="16.5">
      <c r="A96" s="31" t="s">
        <v>33</v>
      </c>
      <c r="B96" s="35"/>
      <c r="C96" s="35"/>
      <c r="D96" s="35"/>
      <c r="E96" s="35"/>
      <c r="F96" s="35"/>
      <c r="G96" s="35"/>
      <c r="H96" s="35"/>
    </row>
    <row r="97" spans="1:9" ht="16.5">
      <c r="A97" s="9" t="s">
        <v>30</v>
      </c>
      <c r="B97" s="4"/>
      <c r="C97" s="4"/>
      <c r="D97" s="4"/>
      <c r="E97" s="4"/>
      <c r="F97" s="4"/>
      <c r="G97" s="4"/>
      <c r="H97" s="4"/>
      <c r="I97" s="36" t="s">
        <v>104</v>
      </c>
    </row>
    <row r="98" spans="1:9" ht="16.5">
      <c r="A98" s="4"/>
      <c r="B98" s="4"/>
      <c r="C98" s="4"/>
      <c r="D98" s="4"/>
      <c r="E98" s="4"/>
      <c r="F98" s="4"/>
      <c r="G98" s="4"/>
      <c r="H98" s="4"/>
      <c r="I98" s="4"/>
    </row>
    <row r="99" ht="16.5">
      <c r="A99" s="40" t="s">
        <v>28</v>
      </c>
    </row>
  </sheetData>
  <sheetProtection/>
  <mergeCells count="3">
    <mergeCell ref="A4:I4"/>
    <mergeCell ref="A6:I6"/>
    <mergeCell ref="D7:F7"/>
  </mergeCells>
  <printOptions horizontalCentered="1"/>
  <pageMargins left="1.3385826771653544" right="0.7480314960629921" top="0.92" bottom="0.66" header="0.6" footer="0.34"/>
  <pageSetup horizontalDpi="600" verticalDpi="600" orientation="landscape" paperSize="8" r:id="rId1"/>
  <headerFooter alignWithMargins="0">
    <oddFooter>&amp;C&amp;"標楷體,標準"第&amp;P頁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2.00390625" style="70" customWidth="1"/>
    <col min="2" max="2" width="14.875" style="70" customWidth="1"/>
    <col min="3" max="3" width="14.25390625" style="70" customWidth="1"/>
    <col min="4" max="4" width="13.00390625" style="70" customWidth="1"/>
    <col min="5" max="5" width="13.25390625" style="70" customWidth="1"/>
    <col min="6" max="6" width="13.625" style="70" customWidth="1"/>
    <col min="7" max="7" width="14.75390625" style="70" customWidth="1"/>
    <col min="8" max="8" width="12.875" style="70" customWidth="1"/>
    <col min="9" max="9" width="15.75390625" style="70" customWidth="1"/>
    <col min="10" max="16384" width="9.00390625" style="69" customWidth="1"/>
  </cols>
  <sheetData>
    <row r="1" spans="1:9" ht="16.5">
      <c r="A1" s="120" t="s">
        <v>137</v>
      </c>
      <c r="B1" s="76" t="s">
        <v>136</v>
      </c>
      <c r="C1" s="123"/>
      <c r="D1" s="123"/>
      <c r="E1" s="123"/>
      <c r="F1" s="123"/>
      <c r="G1" s="123"/>
      <c r="H1" s="120" t="s">
        <v>0</v>
      </c>
      <c r="I1" s="119" t="s">
        <v>135</v>
      </c>
    </row>
    <row r="2" spans="1:9" ht="16.5">
      <c r="A2" s="120" t="s">
        <v>134</v>
      </c>
      <c r="B2" s="122" t="s">
        <v>133</v>
      </c>
      <c r="C2" s="121"/>
      <c r="D2" s="121"/>
      <c r="E2" s="121"/>
      <c r="F2" s="121"/>
      <c r="G2" s="121"/>
      <c r="H2" s="120" t="s">
        <v>1</v>
      </c>
      <c r="I2" s="119" t="s">
        <v>132</v>
      </c>
    </row>
    <row r="4" spans="1:9" ht="25.5">
      <c r="A4" s="118" t="s">
        <v>131</v>
      </c>
      <c r="B4" s="118"/>
      <c r="C4" s="118"/>
      <c r="D4" s="118"/>
      <c r="E4" s="118"/>
      <c r="F4" s="118"/>
      <c r="G4" s="118"/>
      <c r="H4" s="118"/>
      <c r="I4" s="118"/>
    </row>
    <row r="6" spans="1:9" ht="16.5">
      <c r="A6" s="117" t="s">
        <v>130</v>
      </c>
      <c r="B6" s="117"/>
      <c r="C6" s="117"/>
      <c r="D6" s="117"/>
      <c r="E6" s="117"/>
      <c r="F6" s="117"/>
      <c r="G6" s="117"/>
      <c r="H6" s="117"/>
      <c r="I6" s="117"/>
    </row>
    <row r="7" spans="1:9" ht="16.5">
      <c r="A7" s="116"/>
      <c r="B7" s="115" t="s">
        <v>2</v>
      </c>
      <c r="C7" s="114"/>
      <c r="D7" s="113" t="s">
        <v>129</v>
      </c>
      <c r="E7" s="112"/>
      <c r="F7" s="111"/>
      <c r="G7" s="110" t="s">
        <v>128</v>
      </c>
      <c r="H7" s="109"/>
      <c r="I7" s="109"/>
    </row>
    <row r="8" spans="1:9" ht="16.5">
      <c r="A8" s="108" t="s">
        <v>4</v>
      </c>
      <c r="B8" s="107" t="s">
        <v>5</v>
      </c>
      <c r="C8" s="106" t="s">
        <v>127</v>
      </c>
      <c r="D8" s="105" t="s">
        <v>126</v>
      </c>
      <c r="E8" s="104" t="s">
        <v>125</v>
      </c>
      <c r="F8" s="103" t="s">
        <v>6</v>
      </c>
      <c r="G8" s="102" t="s">
        <v>3</v>
      </c>
      <c r="H8" s="101"/>
      <c r="I8" s="101"/>
    </row>
    <row r="9" spans="1:9" ht="16.5">
      <c r="A9" s="100" t="s">
        <v>7</v>
      </c>
      <c r="B9" s="99"/>
      <c r="C9" s="98"/>
      <c r="D9" s="97" t="s">
        <v>124</v>
      </c>
      <c r="E9" s="97" t="s">
        <v>8</v>
      </c>
      <c r="F9" s="97" t="s">
        <v>9</v>
      </c>
      <c r="G9" s="96" t="s">
        <v>15</v>
      </c>
      <c r="H9" s="95" t="s">
        <v>123</v>
      </c>
      <c r="I9" s="94" t="s">
        <v>122</v>
      </c>
    </row>
    <row r="10" spans="1:9" ht="16.5">
      <c r="A10" s="91" t="s">
        <v>121</v>
      </c>
      <c r="B10" s="93" t="s">
        <v>120</v>
      </c>
      <c r="C10" s="86"/>
      <c r="D10" s="92">
        <f>+D11</f>
        <v>300</v>
      </c>
      <c r="E10" s="92">
        <f>+E11</f>
        <v>0</v>
      </c>
      <c r="F10" s="92">
        <f>+F11</f>
        <v>0</v>
      </c>
      <c r="G10" s="92">
        <f>+G11</f>
        <v>5040</v>
      </c>
      <c r="H10" s="92">
        <f>+H11</f>
        <v>0</v>
      </c>
      <c r="I10" s="92">
        <f>+I11</f>
        <v>5040</v>
      </c>
    </row>
    <row r="11" spans="1:9" ht="16.5">
      <c r="A11" s="91" t="s">
        <v>119</v>
      </c>
      <c r="B11" s="81"/>
      <c r="C11" s="89"/>
      <c r="D11" s="90">
        <f>+D12+D16</f>
        <v>300</v>
      </c>
      <c r="E11" s="90">
        <f>+E12+E16</f>
        <v>0</v>
      </c>
      <c r="F11" s="90">
        <f>+F12+F16</f>
        <v>0</v>
      </c>
      <c r="G11" s="90">
        <f>+G12+G16</f>
        <v>5040</v>
      </c>
      <c r="H11" s="90">
        <f>+H12+H16</f>
        <v>0</v>
      </c>
      <c r="I11" s="90">
        <f>+I12+I16</f>
        <v>5040</v>
      </c>
    </row>
    <row r="12" spans="1:9" ht="16.5">
      <c r="A12" s="91" t="s">
        <v>118</v>
      </c>
      <c r="B12" s="81"/>
      <c r="C12" s="88"/>
      <c r="D12" s="90">
        <f>SUM(D13)</f>
        <v>240</v>
      </c>
      <c r="E12" s="90">
        <f>SUM(E13)</f>
        <v>0</v>
      </c>
      <c r="F12" s="90">
        <f>SUM(F13)</f>
        <v>0</v>
      </c>
      <c r="G12" s="90">
        <f>SUM(G13)</f>
        <v>4200</v>
      </c>
      <c r="H12" s="90">
        <f>SUM(H13)</f>
        <v>0</v>
      </c>
      <c r="I12" s="90">
        <f>SUM(I13)</f>
        <v>4200</v>
      </c>
    </row>
    <row r="13" spans="1:9" ht="16.5">
      <c r="A13" s="91" t="s">
        <v>117</v>
      </c>
      <c r="B13" s="81"/>
      <c r="C13" s="88"/>
      <c r="D13" s="90">
        <f>SUM(D14:D14)</f>
        <v>240</v>
      </c>
      <c r="E13" s="90">
        <f>SUM(E14:E14)</f>
        <v>0</v>
      </c>
      <c r="F13" s="90">
        <f>SUM(F14:F14)</f>
        <v>0</v>
      </c>
      <c r="G13" s="90">
        <f>SUM(G14:G14)</f>
        <v>4200</v>
      </c>
      <c r="H13" s="90">
        <f>SUM(H14:H14)</f>
        <v>0</v>
      </c>
      <c r="I13" s="90">
        <f>SUM(I14:I14)</f>
        <v>4200</v>
      </c>
    </row>
    <row r="14" spans="1:9" ht="16.5">
      <c r="A14" s="87"/>
      <c r="B14" s="88" t="s">
        <v>116</v>
      </c>
      <c r="C14" s="89" t="s">
        <v>115</v>
      </c>
      <c r="D14" s="80">
        <v>240</v>
      </c>
      <c r="E14" s="80">
        <v>0</v>
      </c>
      <c r="F14" s="80">
        <v>0</v>
      </c>
      <c r="G14" s="80">
        <f>SUM(H14:I14)</f>
        <v>4200</v>
      </c>
      <c r="H14" s="80">
        <v>0</v>
      </c>
      <c r="I14" s="80">
        <v>4200</v>
      </c>
    </row>
    <row r="15" spans="1:9" ht="16.5">
      <c r="A15" s="87"/>
      <c r="B15" s="88"/>
      <c r="C15" s="89"/>
      <c r="D15" s="80"/>
      <c r="E15" s="80"/>
      <c r="F15" s="80"/>
      <c r="G15" s="80"/>
      <c r="H15" s="80"/>
      <c r="I15" s="80"/>
    </row>
    <row r="16" spans="1:9" ht="16.5">
      <c r="A16" s="91" t="s">
        <v>114</v>
      </c>
      <c r="B16" s="81"/>
      <c r="C16" s="88"/>
      <c r="D16" s="90">
        <f>SUM(D17)</f>
        <v>60</v>
      </c>
      <c r="E16" s="90">
        <f>SUM(E17)</f>
        <v>0</v>
      </c>
      <c r="F16" s="90">
        <f>SUM(F17)</f>
        <v>0</v>
      </c>
      <c r="G16" s="90">
        <f>SUM(G17)</f>
        <v>840</v>
      </c>
      <c r="H16" s="90">
        <f>SUM(H17)</f>
        <v>0</v>
      </c>
      <c r="I16" s="90">
        <f>SUM(I17)</f>
        <v>840</v>
      </c>
    </row>
    <row r="17" spans="1:9" ht="16.5">
      <c r="A17" s="91" t="s">
        <v>113</v>
      </c>
      <c r="B17" s="81"/>
      <c r="C17" s="88"/>
      <c r="D17" s="90">
        <f>SUM(D18:D18)</f>
        <v>60</v>
      </c>
      <c r="E17" s="90">
        <f>SUM(E18:E18)</f>
        <v>0</v>
      </c>
      <c r="F17" s="90">
        <f>SUM(F18:F18)</f>
        <v>0</v>
      </c>
      <c r="G17" s="90">
        <f>SUM(G18:G18)</f>
        <v>840</v>
      </c>
      <c r="H17" s="90">
        <f>SUM(H18:H18)</f>
        <v>0</v>
      </c>
      <c r="I17" s="90">
        <f>SUM(I18:I18)</f>
        <v>840</v>
      </c>
    </row>
    <row r="18" spans="1:9" ht="16.5">
      <c r="A18" s="87"/>
      <c r="B18" s="88" t="s">
        <v>112</v>
      </c>
      <c r="C18" s="89" t="s">
        <v>111</v>
      </c>
      <c r="D18" s="80">
        <v>60</v>
      </c>
      <c r="E18" s="80">
        <v>0</v>
      </c>
      <c r="F18" s="80">
        <v>0</v>
      </c>
      <c r="G18" s="80">
        <f>SUM(H18:I18)</f>
        <v>840</v>
      </c>
      <c r="H18" s="80">
        <v>0</v>
      </c>
      <c r="I18" s="80">
        <v>840</v>
      </c>
    </row>
    <row r="19" spans="1:9" ht="16.5">
      <c r="A19" s="87"/>
      <c r="B19" s="88"/>
      <c r="C19" s="89"/>
      <c r="D19" s="80"/>
      <c r="E19" s="80"/>
      <c r="F19" s="80"/>
      <c r="G19" s="80"/>
      <c r="H19" s="80"/>
      <c r="I19" s="80"/>
    </row>
    <row r="20" spans="1:9" ht="16.5">
      <c r="A20" s="87"/>
      <c r="B20" s="88"/>
      <c r="C20" s="89"/>
      <c r="D20" s="80"/>
      <c r="E20" s="80"/>
      <c r="F20" s="80"/>
      <c r="G20" s="80"/>
      <c r="H20" s="80"/>
      <c r="I20" s="80"/>
    </row>
    <row r="21" spans="1:9" ht="16.5">
      <c r="A21" s="87"/>
      <c r="B21" s="88"/>
      <c r="C21" s="89"/>
      <c r="D21" s="80"/>
      <c r="E21" s="80"/>
      <c r="F21" s="80"/>
      <c r="G21" s="80"/>
      <c r="H21" s="80"/>
      <c r="I21" s="80"/>
    </row>
    <row r="22" spans="1:9" ht="16.5">
      <c r="A22" s="87"/>
      <c r="B22" s="88"/>
      <c r="C22" s="89"/>
      <c r="D22" s="80"/>
      <c r="E22" s="80"/>
      <c r="F22" s="80"/>
      <c r="G22" s="80"/>
      <c r="H22" s="80"/>
      <c r="I22" s="80"/>
    </row>
    <row r="23" spans="1:9" ht="16.5">
      <c r="A23" s="87"/>
      <c r="B23" s="88"/>
      <c r="C23" s="89"/>
      <c r="D23" s="80"/>
      <c r="E23" s="80"/>
      <c r="F23" s="80"/>
      <c r="G23" s="80"/>
      <c r="H23" s="80"/>
      <c r="I23" s="80"/>
    </row>
    <row r="24" spans="1:9" ht="16.5">
      <c r="A24" s="87"/>
      <c r="B24" s="88"/>
      <c r="C24" s="89"/>
      <c r="D24" s="80"/>
      <c r="E24" s="80"/>
      <c r="F24" s="80"/>
      <c r="G24" s="80"/>
      <c r="H24" s="80"/>
      <c r="I24" s="80"/>
    </row>
    <row r="25" spans="1:9" ht="16.5">
      <c r="A25" s="87"/>
      <c r="B25" s="88"/>
      <c r="C25" s="89"/>
      <c r="D25" s="80"/>
      <c r="E25" s="80"/>
      <c r="F25" s="80"/>
      <c r="G25" s="80"/>
      <c r="H25" s="80"/>
      <c r="I25" s="80"/>
    </row>
    <row r="26" spans="1:9" ht="16.5">
      <c r="A26" s="87"/>
      <c r="B26" s="88"/>
      <c r="C26" s="89"/>
      <c r="D26" s="80"/>
      <c r="E26" s="80"/>
      <c r="F26" s="80"/>
      <c r="G26" s="80"/>
      <c r="H26" s="80"/>
      <c r="I26" s="80"/>
    </row>
    <row r="27" spans="1:9" ht="16.5">
      <c r="A27" s="87"/>
      <c r="B27" s="88"/>
      <c r="C27" s="89"/>
      <c r="D27" s="80"/>
      <c r="E27" s="80"/>
      <c r="F27" s="80"/>
      <c r="G27" s="80"/>
      <c r="H27" s="80"/>
      <c r="I27" s="80"/>
    </row>
    <row r="28" spans="1:9" ht="16.5">
      <c r="A28" s="87"/>
      <c r="B28" s="88"/>
      <c r="C28" s="86"/>
      <c r="D28" s="80"/>
      <c r="E28" s="80"/>
      <c r="F28" s="80"/>
      <c r="G28" s="80"/>
      <c r="H28" s="80"/>
      <c r="I28" s="80"/>
    </row>
    <row r="29" spans="1:9" ht="16.5">
      <c r="A29" s="87"/>
      <c r="B29" s="81"/>
      <c r="C29" s="86"/>
      <c r="D29" s="80"/>
      <c r="E29" s="80"/>
      <c r="F29" s="80"/>
      <c r="G29" s="80"/>
      <c r="H29" s="80"/>
      <c r="I29" s="80"/>
    </row>
    <row r="30" spans="1:9" ht="16.5">
      <c r="A30" s="85"/>
      <c r="B30" s="84"/>
      <c r="C30" s="82"/>
      <c r="D30" s="83"/>
      <c r="E30" s="83"/>
      <c r="F30" s="83"/>
      <c r="G30" s="83"/>
      <c r="H30" s="83"/>
      <c r="I30" s="82"/>
    </row>
    <row r="31" spans="1:9" ht="16.5">
      <c r="A31" s="81"/>
      <c r="B31" s="81"/>
      <c r="C31" s="80"/>
      <c r="D31" s="80"/>
      <c r="E31" s="80"/>
      <c r="F31" s="80"/>
      <c r="H31" s="80"/>
      <c r="I31" s="80"/>
    </row>
    <row r="32" ht="16.5">
      <c r="E32" s="74" t="s">
        <v>14</v>
      </c>
    </row>
    <row r="33" spans="1:8" ht="16.5">
      <c r="A33" s="74" t="s">
        <v>13</v>
      </c>
      <c r="B33" s="74" t="s">
        <v>12</v>
      </c>
      <c r="C33" s="71"/>
      <c r="H33" s="79" t="s">
        <v>11</v>
      </c>
    </row>
    <row r="34" ht="16.5">
      <c r="E34" s="74" t="s">
        <v>10</v>
      </c>
    </row>
    <row r="35" ht="16.5">
      <c r="E35" s="74"/>
    </row>
    <row r="36" spans="1:6" ht="16.5">
      <c r="A36" s="74" t="s">
        <v>110</v>
      </c>
      <c r="B36" s="78"/>
      <c r="C36" s="78"/>
      <c r="D36" s="78"/>
      <c r="E36" s="78"/>
      <c r="F36" s="78"/>
    </row>
    <row r="37" spans="1:9" ht="16.5">
      <c r="A37" s="74" t="s">
        <v>109</v>
      </c>
      <c r="B37" s="77"/>
      <c r="C37" s="75"/>
      <c r="D37" s="73"/>
      <c r="E37" s="75"/>
      <c r="F37" s="76"/>
      <c r="G37" s="75"/>
      <c r="H37" s="75"/>
      <c r="I37" s="75"/>
    </row>
    <row r="38" spans="1:9" ht="16.5">
      <c r="A38" s="74" t="s">
        <v>108</v>
      </c>
      <c r="B38" s="73"/>
      <c r="C38" s="73"/>
      <c r="D38" s="73"/>
      <c r="E38" s="73"/>
      <c r="F38" s="73"/>
      <c r="G38" s="73"/>
      <c r="H38" s="73"/>
      <c r="I38" s="73"/>
    </row>
    <row r="39" spans="1:9" ht="16.5">
      <c r="A39" s="74" t="s">
        <v>107</v>
      </c>
      <c r="B39" s="73"/>
      <c r="C39" s="73"/>
      <c r="D39" s="73"/>
      <c r="E39" s="73"/>
      <c r="F39" s="73"/>
      <c r="G39" s="73"/>
      <c r="H39" s="73"/>
      <c r="I39" s="72" t="s">
        <v>106</v>
      </c>
    </row>
    <row r="40" spans="1:9" ht="16.5">
      <c r="A40" s="71"/>
      <c r="B40" s="71"/>
      <c r="C40" s="71"/>
      <c r="D40" s="71"/>
      <c r="E40" s="71"/>
      <c r="F40" s="71"/>
      <c r="G40" s="71"/>
      <c r="H40" s="71"/>
      <c r="I40" s="71"/>
    </row>
    <row r="41" ht="16.5">
      <c r="A41" s="70" t="s">
        <v>105</v>
      </c>
    </row>
  </sheetData>
  <sheetProtection/>
  <mergeCells count="3">
    <mergeCell ref="A4:I4"/>
    <mergeCell ref="A6:I6"/>
    <mergeCell ref="D7:F7"/>
  </mergeCells>
  <printOptions/>
  <pageMargins left="1.535433070866142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6.375" style="70" customWidth="1"/>
    <col min="2" max="2" width="16.375" style="70" customWidth="1"/>
    <col min="3" max="3" width="14.25390625" style="70" customWidth="1"/>
    <col min="4" max="4" width="14.625" style="70" customWidth="1"/>
    <col min="5" max="5" width="13.25390625" style="70" customWidth="1"/>
    <col min="6" max="6" width="13.625" style="70" customWidth="1"/>
    <col min="7" max="7" width="16.75390625" style="70" customWidth="1"/>
    <col min="8" max="8" width="15.25390625" style="70" customWidth="1"/>
    <col min="9" max="9" width="18.75390625" style="70" customWidth="1"/>
    <col min="10" max="16384" width="9.00390625" style="69" customWidth="1"/>
  </cols>
  <sheetData>
    <row r="1" spans="1:9" ht="16.5">
      <c r="A1" s="120" t="s">
        <v>197</v>
      </c>
      <c r="B1" s="76" t="s">
        <v>196</v>
      </c>
      <c r="C1" s="123"/>
      <c r="D1" s="123"/>
      <c r="E1" s="123"/>
      <c r="F1" s="123"/>
      <c r="G1" s="123"/>
      <c r="H1" s="120" t="s">
        <v>0</v>
      </c>
      <c r="I1" s="119" t="s">
        <v>195</v>
      </c>
    </row>
    <row r="2" spans="1:9" ht="16.5">
      <c r="A2" s="120" t="s">
        <v>194</v>
      </c>
      <c r="B2" s="122" t="s">
        <v>193</v>
      </c>
      <c r="C2" s="121"/>
      <c r="D2" s="121"/>
      <c r="E2" s="121"/>
      <c r="F2" s="121"/>
      <c r="G2" s="121"/>
      <c r="H2" s="120" t="s">
        <v>1</v>
      </c>
      <c r="I2" s="119" t="s">
        <v>192</v>
      </c>
    </row>
    <row r="3" ht="12.75" customHeight="1"/>
    <row r="4" spans="1:9" ht="25.5">
      <c r="A4" s="118" t="s">
        <v>191</v>
      </c>
      <c r="B4" s="118"/>
      <c r="C4" s="118"/>
      <c r="D4" s="118"/>
      <c r="E4" s="118"/>
      <c r="F4" s="118"/>
      <c r="G4" s="118"/>
      <c r="H4" s="118"/>
      <c r="I4" s="118"/>
    </row>
    <row r="5" ht="9.75" customHeight="1"/>
    <row r="6" spans="1:9" ht="16.5">
      <c r="A6" s="117" t="s">
        <v>190</v>
      </c>
      <c r="B6" s="117"/>
      <c r="C6" s="117"/>
      <c r="D6" s="117"/>
      <c r="E6" s="117"/>
      <c r="F6" s="117"/>
      <c r="G6" s="117"/>
      <c r="H6" s="117"/>
      <c r="I6" s="117"/>
    </row>
    <row r="7" spans="1:9" ht="16.5">
      <c r="A7" s="116"/>
      <c r="B7" s="115" t="s">
        <v>2</v>
      </c>
      <c r="C7" s="114"/>
      <c r="D7" s="113" t="s">
        <v>189</v>
      </c>
      <c r="E7" s="112"/>
      <c r="F7" s="111"/>
      <c r="G7" s="110" t="s">
        <v>188</v>
      </c>
      <c r="H7" s="109"/>
      <c r="I7" s="109"/>
    </row>
    <row r="8" spans="1:9" ht="16.5">
      <c r="A8" s="108" t="s">
        <v>4</v>
      </c>
      <c r="B8" s="107" t="s">
        <v>5</v>
      </c>
      <c r="C8" s="106" t="s">
        <v>187</v>
      </c>
      <c r="D8" s="105" t="s">
        <v>186</v>
      </c>
      <c r="E8" s="104" t="s">
        <v>125</v>
      </c>
      <c r="F8" s="103" t="s">
        <v>6</v>
      </c>
      <c r="G8" s="102" t="s">
        <v>3</v>
      </c>
      <c r="H8" s="101"/>
      <c r="I8" s="101"/>
    </row>
    <row r="9" spans="1:9" ht="16.5">
      <c r="A9" s="100" t="s">
        <v>7</v>
      </c>
      <c r="B9" s="99"/>
      <c r="C9" s="98"/>
      <c r="D9" s="97" t="s">
        <v>185</v>
      </c>
      <c r="E9" s="97" t="s">
        <v>8</v>
      </c>
      <c r="F9" s="97" t="s">
        <v>9</v>
      </c>
      <c r="G9" s="96" t="s">
        <v>15</v>
      </c>
      <c r="H9" s="95" t="s">
        <v>184</v>
      </c>
      <c r="I9" s="94" t="s">
        <v>183</v>
      </c>
    </row>
    <row r="10" spans="1:9" ht="16.5">
      <c r="A10" s="91" t="s">
        <v>182</v>
      </c>
      <c r="B10" s="93" t="s">
        <v>181</v>
      </c>
      <c r="C10" s="86"/>
      <c r="D10" s="92">
        <f>+D11+D29</f>
        <v>78697</v>
      </c>
      <c r="E10" s="92">
        <f>+E11+E29</f>
        <v>1</v>
      </c>
      <c r="F10" s="92">
        <f>+F11+F29</f>
        <v>88</v>
      </c>
      <c r="G10" s="92">
        <f>+G11+G29</f>
        <v>2260420</v>
      </c>
      <c r="H10" s="92">
        <f>+H11+H29</f>
        <v>54735</v>
      </c>
      <c r="I10" s="92">
        <f>+I11+I29</f>
        <v>2205685</v>
      </c>
    </row>
    <row r="11" spans="1:9" ht="16.5">
      <c r="A11" s="91" t="s">
        <v>180</v>
      </c>
      <c r="B11" s="81"/>
      <c r="C11" s="89"/>
      <c r="D11" s="90">
        <f>+D12+D19</f>
        <v>35111</v>
      </c>
      <c r="E11" s="90">
        <f>+E12+E19</f>
        <v>0</v>
      </c>
      <c r="F11" s="90">
        <f>+F12+F19</f>
        <v>76</v>
      </c>
      <c r="G11" s="90">
        <f>+G12+G19</f>
        <v>938955</v>
      </c>
      <c r="H11" s="90">
        <f>+H12+H19</f>
        <v>54135</v>
      </c>
      <c r="I11" s="90">
        <f>+I12+I19</f>
        <v>884820</v>
      </c>
    </row>
    <row r="12" spans="1:9" ht="16.5">
      <c r="A12" s="91" t="s">
        <v>179</v>
      </c>
      <c r="B12" s="81"/>
      <c r="C12" s="88"/>
      <c r="D12" s="90">
        <f>SUM(D13)</f>
        <v>4123</v>
      </c>
      <c r="E12" s="90">
        <f>SUM(E13)</f>
        <v>0</v>
      </c>
      <c r="F12" s="90">
        <f>SUM(F13)</f>
        <v>8</v>
      </c>
      <c r="G12" s="90">
        <f>SUM(G13)</f>
        <v>115248</v>
      </c>
      <c r="H12" s="90">
        <f>SUM(H13)</f>
        <v>0</v>
      </c>
      <c r="I12" s="90">
        <f>SUM(I13)</f>
        <v>115248</v>
      </c>
    </row>
    <row r="13" spans="1:9" ht="16.5">
      <c r="A13" s="91" t="s">
        <v>166</v>
      </c>
      <c r="B13" s="81"/>
      <c r="C13" s="88"/>
      <c r="D13" s="90">
        <f>SUM(D14:D18)</f>
        <v>4123</v>
      </c>
      <c r="E13" s="90">
        <f>SUM(E14:E18)</f>
        <v>0</v>
      </c>
      <c r="F13" s="90">
        <f>SUM(F14:F18)</f>
        <v>8</v>
      </c>
      <c r="G13" s="90">
        <f>SUM(G14:G18)</f>
        <v>115248</v>
      </c>
      <c r="H13" s="90">
        <f>SUM(H14:H18)</f>
        <v>0</v>
      </c>
      <c r="I13" s="90">
        <f>SUM(I14:I18)</f>
        <v>115248</v>
      </c>
    </row>
    <row r="14" spans="1:9" ht="16.5">
      <c r="A14" s="91" t="s">
        <v>172</v>
      </c>
      <c r="B14" s="88" t="s">
        <v>178</v>
      </c>
      <c r="C14" s="89" t="s">
        <v>177</v>
      </c>
      <c r="D14" s="80">
        <v>2893</v>
      </c>
      <c r="E14" s="90">
        <v>0</v>
      </c>
      <c r="F14" s="90">
        <v>0</v>
      </c>
      <c r="G14" s="80">
        <f>SUM(H14:I14)</f>
        <v>73198</v>
      </c>
      <c r="H14" s="80">
        <v>0</v>
      </c>
      <c r="I14" s="80">
        <v>73198</v>
      </c>
    </row>
    <row r="15" spans="1:9" ht="16.5">
      <c r="A15" s="91" t="s">
        <v>172</v>
      </c>
      <c r="B15" s="88" t="s">
        <v>173</v>
      </c>
      <c r="C15" s="89" t="s">
        <v>176</v>
      </c>
      <c r="D15" s="80">
        <v>0</v>
      </c>
      <c r="E15" s="90">
        <v>0</v>
      </c>
      <c r="F15" s="80">
        <v>7</v>
      </c>
      <c r="G15" s="80">
        <f>SUM(H15:I15)</f>
        <v>15060</v>
      </c>
      <c r="H15" s="80">
        <v>0</v>
      </c>
      <c r="I15" s="80">
        <v>15060</v>
      </c>
    </row>
    <row r="16" spans="1:9" ht="16.5">
      <c r="A16" s="91" t="s">
        <v>172</v>
      </c>
      <c r="B16" s="88" t="s">
        <v>175</v>
      </c>
      <c r="C16" s="89" t="s">
        <v>174</v>
      </c>
      <c r="D16" s="80">
        <v>700</v>
      </c>
      <c r="E16" s="90">
        <v>0</v>
      </c>
      <c r="F16" s="80">
        <v>0</v>
      </c>
      <c r="G16" s="80">
        <f>SUM(H16:I16)</f>
        <v>12010</v>
      </c>
      <c r="H16" s="80">
        <v>0</v>
      </c>
      <c r="I16" s="80">
        <v>12010</v>
      </c>
    </row>
    <row r="17" spans="1:9" ht="16.5">
      <c r="A17" s="91" t="s">
        <v>172</v>
      </c>
      <c r="B17" s="88" t="s">
        <v>173</v>
      </c>
      <c r="C17" s="89" t="s">
        <v>164</v>
      </c>
      <c r="D17" s="80">
        <v>100</v>
      </c>
      <c r="E17" s="90">
        <v>0</v>
      </c>
      <c r="F17" s="80">
        <v>1</v>
      </c>
      <c r="G17" s="80">
        <f>SUM(H17:I17)</f>
        <v>1800</v>
      </c>
      <c r="H17" s="80">
        <v>0</v>
      </c>
      <c r="I17" s="80">
        <v>1800</v>
      </c>
    </row>
    <row r="18" spans="1:9" ht="16.5">
      <c r="A18" s="91" t="s">
        <v>172</v>
      </c>
      <c r="B18" s="88" t="s">
        <v>171</v>
      </c>
      <c r="C18" s="89" t="s">
        <v>170</v>
      </c>
      <c r="D18" s="80">
        <v>430</v>
      </c>
      <c r="E18" s="90">
        <v>0</v>
      </c>
      <c r="F18" s="80">
        <v>0</v>
      </c>
      <c r="G18" s="80">
        <f>SUM(H18:I18)</f>
        <v>13180</v>
      </c>
      <c r="H18" s="80">
        <v>0</v>
      </c>
      <c r="I18" s="80">
        <v>13180</v>
      </c>
    </row>
    <row r="19" spans="1:9" ht="16.5">
      <c r="A19" s="91" t="s">
        <v>169</v>
      </c>
      <c r="B19" s="81"/>
      <c r="C19" s="88"/>
      <c r="D19" s="90">
        <f>+D20+D24</f>
        <v>30988</v>
      </c>
      <c r="E19" s="90">
        <f>+E20+E24</f>
        <v>0</v>
      </c>
      <c r="F19" s="90">
        <f>+F20+F24</f>
        <v>68</v>
      </c>
      <c r="G19" s="90">
        <f>+G20+G24</f>
        <v>823707</v>
      </c>
      <c r="H19" s="90">
        <f>+H20+H24</f>
        <v>54135</v>
      </c>
      <c r="I19" s="90">
        <f>+I20+I24</f>
        <v>769572</v>
      </c>
    </row>
    <row r="20" spans="1:9" ht="16.5">
      <c r="A20" s="91" t="s">
        <v>168</v>
      </c>
      <c r="B20" s="81"/>
      <c r="C20" s="88"/>
      <c r="D20" s="90">
        <f>SUM(D21:D23)</f>
        <v>2347</v>
      </c>
      <c r="E20" s="90">
        <f>SUM(E21:E23)</f>
        <v>0</v>
      </c>
      <c r="F20" s="90">
        <f>SUM(F21:F23)</f>
        <v>0</v>
      </c>
      <c r="G20" s="90">
        <f>SUM(G21:G23)</f>
        <v>52050</v>
      </c>
      <c r="H20" s="90">
        <f>SUM(H21:H23)</f>
        <v>52050</v>
      </c>
      <c r="I20" s="90">
        <f>SUM(I21:I23)</f>
        <v>0</v>
      </c>
    </row>
    <row r="21" spans="1:9" ht="16.5">
      <c r="A21" s="87"/>
      <c r="B21" s="88" t="s">
        <v>163</v>
      </c>
      <c r="C21" s="89" t="s">
        <v>167</v>
      </c>
      <c r="D21" s="80">
        <v>160</v>
      </c>
      <c r="E21" s="80">
        <v>0</v>
      </c>
      <c r="F21" s="80">
        <v>0</v>
      </c>
      <c r="G21" s="80">
        <f>SUM(H21:I21)</f>
        <v>1650</v>
      </c>
      <c r="H21" s="80">
        <v>1650</v>
      </c>
      <c r="I21" s="80">
        <v>0</v>
      </c>
    </row>
    <row r="22" spans="1:9" ht="16.5">
      <c r="A22" s="87"/>
      <c r="B22" s="88" t="s">
        <v>163</v>
      </c>
      <c r="C22" s="89" t="s">
        <v>164</v>
      </c>
      <c r="D22" s="80">
        <v>822</v>
      </c>
      <c r="E22" s="80">
        <v>0</v>
      </c>
      <c r="F22" s="80">
        <v>0</v>
      </c>
      <c r="G22" s="80">
        <f>SUM(H22:I22)</f>
        <v>16000</v>
      </c>
      <c r="H22" s="80">
        <v>16000</v>
      </c>
      <c r="I22" s="80">
        <v>0</v>
      </c>
    </row>
    <row r="23" spans="1:9" ht="16.5">
      <c r="A23" s="87"/>
      <c r="B23" s="88" t="s">
        <v>163</v>
      </c>
      <c r="C23" s="89" t="s">
        <v>162</v>
      </c>
      <c r="D23" s="80">
        <v>1365</v>
      </c>
      <c r="E23" s="80">
        <v>0</v>
      </c>
      <c r="F23" s="80">
        <v>0</v>
      </c>
      <c r="G23" s="80">
        <f>SUM(H23:I23)</f>
        <v>34400</v>
      </c>
      <c r="H23" s="80">
        <v>34400</v>
      </c>
      <c r="I23" s="80">
        <v>0</v>
      </c>
    </row>
    <row r="24" spans="1:9" ht="16.5">
      <c r="A24" s="91" t="s">
        <v>166</v>
      </c>
      <c r="B24" s="81"/>
      <c r="C24" s="88"/>
      <c r="D24" s="90">
        <f>SUM(D25:D28)</f>
        <v>28641</v>
      </c>
      <c r="E24" s="90">
        <f>SUM(E25:E28)</f>
        <v>0</v>
      </c>
      <c r="F24" s="90">
        <f>SUM(F25:F28)</f>
        <v>68</v>
      </c>
      <c r="G24" s="90">
        <f>SUM(G25:G28)</f>
        <v>771657</v>
      </c>
      <c r="H24" s="90">
        <f>SUM(H25:H28)</f>
        <v>2085</v>
      </c>
      <c r="I24" s="90">
        <f>SUM(I25:I28)</f>
        <v>769572</v>
      </c>
    </row>
    <row r="25" spans="1:9" ht="16.5">
      <c r="A25" s="87"/>
      <c r="B25" s="88" t="s">
        <v>165</v>
      </c>
      <c r="C25" s="89" t="s">
        <v>164</v>
      </c>
      <c r="D25" s="80">
        <v>24045</v>
      </c>
      <c r="E25" s="80">
        <v>0</v>
      </c>
      <c r="F25" s="80">
        <v>0</v>
      </c>
      <c r="G25" s="80">
        <f>SUM(H25:I25)</f>
        <v>661875</v>
      </c>
      <c r="H25" s="80">
        <v>0</v>
      </c>
      <c r="I25" s="80">
        <v>661875</v>
      </c>
    </row>
    <row r="26" spans="1:9" ht="16.5">
      <c r="A26" s="87"/>
      <c r="B26" s="88" t="s">
        <v>163</v>
      </c>
      <c r="C26" s="89" t="s">
        <v>162</v>
      </c>
      <c r="D26" s="80">
        <v>3149</v>
      </c>
      <c r="E26" s="80">
        <v>0</v>
      </c>
      <c r="F26" s="80">
        <v>68</v>
      </c>
      <c r="G26" s="80">
        <f>SUM(H26:I26)</f>
        <v>84334</v>
      </c>
      <c r="H26" s="80">
        <v>2085</v>
      </c>
      <c r="I26" s="80">
        <v>82249</v>
      </c>
    </row>
    <row r="27" spans="1:9" ht="16.5">
      <c r="A27" s="87"/>
      <c r="B27" s="88" t="s">
        <v>161</v>
      </c>
      <c r="C27" s="89" t="s">
        <v>160</v>
      </c>
      <c r="D27" s="80">
        <v>1347</v>
      </c>
      <c r="E27" s="80">
        <v>0</v>
      </c>
      <c r="F27" s="80">
        <v>0</v>
      </c>
      <c r="G27" s="80">
        <f>SUM(H27:I27)</f>
        <v>24942</v>
      </c>
      <c r="H27" s="80">
        <v>0</v>
      </c>
      <c r="I27" s="80">
        <v>24942</v>
      </c>
    </row>
    <row r="28" spans="1:9" ht="16.5">
      <c r="A28" s="87"/>
      <c r="B28" s="88" t="s">
        <v>159</v>
      </c>
      <c r="C28" s="89" t="s">
        <v>158</v>
      </c>
      <c r="D28" s="80">
        <v>100</v>
      </c>
      <c r="E28" s="80">
        <v>0</v>
      </c>
      <c r="F28" s="80">
        <v>0</v>
      </c>
      <c r="G28" s="80">
        <f>SUM(H28:I28)</f>
        <v>506</v>
      </c>
      <c r="H28" s="80">
        <v>0</v>
      </c>
      <c r="I28" s="80">
        <v>506</v>
      </c>
    </row>
    <row r="29" spans="1:9" ht="16.5">
      <c r="A29" s="91" t="s">
        <v>157</v>
      </c>
      <c r="B29" s="81"/>
      <c r="C29" s="89"/>
      <c r="D29" s="90">
        <f>+D30</f>
        <v>43586</v>
      </c>
      <c r="E29" s="90">
        <f>+E30</f>
        <v>1</v>
      </c>
      <c r="F29" s="90">
        <f>+F30</f>
        <v>12</v>
      </c>
      <c r="G29" s="90">
        <f>+G30</f>
        <v>1321465</v>
      </c>
      <c r="H29" s="90">
        <f>+H30</f>
        <v>600</v>
      </c>
      <c r="I29" s="90">
        <f>+I30</f>
        <v>1320865</v>
      </c>
    </row>
    <row r="30" spans="1:9" ht="16.5">
      <c r="A30" s="91" t="s">
        <v>156</v>
      </c>
      <c r="B30" s="81"/>
      <c r="C30" s="88"/>
      <c r="D30" s="90">
        <f>+D31+D34</f>
        <v>43586</v>
      </c>
      <c r="E30" s="90">
        <f>+E31+E34</f>
        <v>1</v>
      </c>
      <c r="F30" s="90">
        <f>+F31+F34</f>
        <v>12</v>
      </c>
      <c r="G30" s="90">
        <f>+G31+G34</f>
        <v>1321465</v>
      </c>
      <c r="H30" s="90">
        <f>+H31+H34</f>
        <v>600</v>
      </c>
      <c r="I30" s="90">
        <f>+I31+I34</f>
        <v>1320865</v>
      </c>
    </row>
    <row r="31" spans="1:9" ht="16.5">
      <c r="A31" s="91" t="s">
        <v>155</v>
      </c>
      <c r="B31" s="81"/>
      <c r="C31" s="88"/>
      <c r="D31" s="90">
        <f>SUM(D32:D33)</f>
        <v>190</v>
      </c>
      <c r="E31" s="90">
        <f>SUM(E32:E33)</f>
        <v>0</v>
      </c>
      <c r="F31" s="90">
        <f>SUM(F32:F33)</f>
        <v>0</v>
      </c>
      <c r="G31" s="90">
        <f>SUM(G32:G33)</f>
        <v>11300</v>
      </c>
      <c r="H31" s="90">
        <f>SUM(H32:H33)</f>
        <v>600</v>
      </c>
      <c r="I31" s="90">
        <f>SUM(I32:I33)</f>
        <v>10700</v>
      </c>
    </row>
    <row r="32" spans="1:9" ht="16.5">
      <c r="A32" s="87"/>
      <c r="B32" s="88" t="s">
        <v>146</v>
      </c>
      <c r="C32" s="89" t="s">
        <v>151</v>
      </c>
      <c r="D32" s="80">
        <v>150</v>
      </c>
      <c r="E32" s="80">
        <v>0</v>
      </c>
      <c r="F32" s="80">
        <v>0</v>
      </c>
      <c r="G32" s="80">
        <f>SUM(H32:I32)</f>
        <v>9500</v>
      </c>
      <c r="H32" s="80">
        <v>0</v>
      </c>
      <c r="I32" s="80">
        <v>9500</v>
      </c>
    </row>
    <row r="33" spans="1:9" ht="16.5">
      <c r="A33" s="87"/>
      <c r="B33" s="88" t="s">
        <v>146</v>
      </c>
      <c r="C33" s="89" t="s">
        <v>148</v>
      </c>
      <c r="D33" s="80">
        <v>40</v>
      </c>
      <c r="E33" s="80">
        <v>0</v>
      </c>
      <c r="F33" s="80">
        <v>0</v>
      </c>
      <c r="G33" s="80">
        <f>SUM(H33:I33)</f>
        <v>1800</v>
      </c>
      <c r="H33" s="80">
        <v>600</v>
      </c>
      <c r="I33" s="80">
        <v>1200</v>
      </c>
    </row>
    <row r="34" spans="1:9" ht="16.5">
      <c r="A34" s="91" t="s">
        <v>154</v>
      </c>
      <c r="B34" s="81"/>
      <c r="C34" s="88"/>
      <c r="D34" s="90">
        <f>SUM(D35:D41)</f>
        <v>43396</v>
      </c>
      <c r="E34" s="90">
        <f>SUM(E35:E41)</f>
        <v>1</v>
      </c>
      <c r="F34" s="90">
        <f>SUM(F35:F41)</f>
        <v>12</v>
      </c>
      <c r="G34" s="90">
        <f>SUM(G35:G41)</f>
        <v>1310165</v>
      </c>
      <c r="H34" s="90">
        <f>SUM(H35:H41)</f>
        <v>0</v>
      </c>
      <c r="I34" s="90">
        <f>SUM(I35:I41)</f>
        <v>1310165</v>
      </c>
    </row>
    <row r="35" spans="1:9" ht="16.5">
      <c r="A35" s="87"/>
      <c r="B35" s="88" t="s">
        <v>146</v>
      </c>
      <c r="C35" s="89" t="s">
        <v>153</v>
      </c>
      <c r="D35" s="80">
        <v>800</v>
      </c>
      <c r="E35" s="80">
        <v>0</v>
      </c>
      <c r="F35" s="80">
        <v>3</v>
      </c>
      <c r="G35" s="80">
        <f>SUM(H35:I35)</f>
        <v>1592</v>
      </c>
      <c r="H35" s="80">
        <v>0</v>
      </c>
      <c r="I35" s="80">
        <v>1592</v>
      </c>
    </row>
    <row r="36" spans="1:9" ht="16.5">
      <c r="A36" s="87"/>
      <c r="B36" s="88" t="s">
        <v>146</v>
      </c>
      <c r="C36" s="89" t="s">
        <v>152</v>
      </c>
      <c r="D36" s="80">
        <v>12837</v>
      </c>
      <c r="E36" s="80">
        <v>0</v>
      </c>
      <c r="F36" s="80">
        <v>0</v>
      </c>
      <c r="G36" s="80">
        <f>SUM(H36:I36)</f>
        <v>492245</v>
      </c>
      <c r="H36" s="80">
        <v>0</v>
      </c>
      <c r="I36" s="80">
        <v>492245</v>
      </c>
    </row>
    <row r="37" spans="1:9" ht="16.5">
      <c r="A37" s="87"/>
      <c r="B37" s="88" t="s">
        <v>146</v>
      </c>
      <c r="C37" s="89" t="s">
        <v>151</v>
      </c>
      <c r="D37" s="80">
        <v>11791</v>
      </c>
      <c r="E37" s="80">
        <v>0</v>
      </c>
      <c r="F37" s="80">
        <v>7</v>
      </c>
      <c r="G37" s="80">
        <f>SUM(H37:I37)</f>
        <v>461156</v>
      </c>
      <c r="H37" s="80">
        <v>0</v>
      </c>
      <c r="I37" s="80">
        <v>461156</v>
      </c>
    </row>
    <row r="38" spans="1:9" ht="16.5">
      <c r="A38" s="87"/>
      <c r="B38" s="88" t="s">
        <v>149</v>
      </c>
      <c r="C38" s="89" t="s">
        <v>150</v>
      </c>
      <c r="D38" s="80">
        <v>2137</v>
      </c>
      <c r="E38" s="80">
        <v>0</v>
      </c>
      <c r="F38" s="80">
        <v>2</v>
      </c>
      <c r="G38" s="80">
        <f>SUM(H38:I38)</f>
        <v>62401</v>
      </c>
      <c r="H38" s="80">
        <v>0</v>
      </c>
      <c r="I38" s="80">
        <v>62401</v>
      </c>
    </row>
    <row r="39" spans="1:9" ht="16.5">
      <c r="A39" s="87"/>
      <c r="B39" s="88" t="s">
        <v>149</v>
      </c>
      <c r="C39" s="89" t="s">
        <v>148</v>
      </c>
      <c r="D39" s="80">
        <v>8475</v>
      </c>
      <c r="E39" s="80">
        <v>1</v>
      </c>
      <c r="F39" s="80">
        <v>0</v>
      </c>
      <c r="G39" s="80">
        <f>SUM(H39:I39)</f>
        <v>168790</v>
      </c>
      <c r="H39" s="80">
        <v>0</v>
      </c>
      <c r="I39" s="80">
        <v>168790</v>
      </c>
    </row>
    <row r="40" spans="1:9" ht="16.5">
      <c r="A40" s="87"/>
      <c r="B40" s="88" t="s">
        <v>146</v>
      </c>
      <c r="C40" s="89" t="s">
        <v>147</v>
      </c>
      <c r="D40" s="80">
        <v>7336</v>
      </c>
      <c r="E40" s="80">
        <v>0</v>
      </c>
      <c r="F40" s="80">
        <v>0</v>
      </c>
      <c r="G40" s="80">
        <f>SUM(H40:I40)</f>
        <v>123481</v>
      </c>
      <c r="H40" s="80">
        <v>0</v>
      </c>
      <c r="I40" s="80">
        <v>123481</v>
      </c>
    </row>
    <row r="41" spans="1:9" ht="16.5">
      <c r="A41" s="87"/>
      <c r="B41" s="88" t="s">
        <v>146</v>
      </c>
      <c r="C41" s="89" t="s">
        <v>145</v>
      </c>
      <c r="D41" s="80">
        <v>20</v>
      </c>
      <c r="E41" s="80">
        <v>0</v>
      </c>
      <c r="F41" s="80">
        <v>0</v>
      </c>
      <c r="G41" s="80">
        <f>SUM(H41:I41)</f>
        <v>500</v>
      </c>
      <c r="H41" s="80">
        <v>0</v>
      </c>
      <c r="I41" s="80">
        <v>500</v>
      </c>
    </row>
    <row r="42" spans="1:9" ht="6.75" customHeight="1">
      <c r="A42" s="85"/>
      <c r="B42" s="84"/>
      <c r="C42" s="82"/>
      <c r="D42" s="83"/>
      <c r="E42" s="83"/>
      <c r="F42" s="83"/>
      <c r="G42" s="83"/>
      <c r="H42" s="83"/>
      <c r="I42" s="82"/>
    </row>
    <row r="43" spans="1:9" ht="24.75" customHeight="1">
      <c r="A43" s="81"/>
      <c r="B43" s="81"/>
      <c r="C43" s="80"/>
      <c r="D43" s="80"/>
      <c r="E43" s="124" t="s">
        <v>14</v>
      </c>
      <c r="F43" s="80"/>
      <c r="H43" s="80"/>
      <c r="I43" s="80"/>
    </row>
    <row r="44" spans="1:8" ht="16.5">
      <c r="A44" s="74" t="s">
        <v>13</v>
      </c>
      <c r="B44" s="74" t="s">
        <v>12</v>
      </c>
      <c r="C44" s="71"/>
      <c r="H44" s="79" t="s">
        <v>11</v>
      </c>
    </row>
    <row r="45" ht="16.5">
      <c r="E45" s="124" t="s">
        <v>10</v>
      </c>
    </row>
    <row r="46" spans="1:6" ht="16.5">
      <c r="A46" s="74" t="s">
        <v>144</v>
      </c>
      <c r="B46" s="78"/>
      <c r="C46" s="78"/>
      <c r="D46" s="78"/>
      <c r="E46" s="78"/>
      <c r="F46" s="78"/>
    </row>
    <row r="47" spans="1:9" ht="16.5">
      <c r="A47" s="74" t="s">
        <v>143</v>
      </c>
      <c r="B47" s="77"/>
      <c r="C47" s="75"/>
      <c r="D47" s="73"/>
      <c r="E47" s="75"/>
      <c r="F47" s="76"/>
      <c r="G47" s="75"/>
      <c r="H47" s="75"/>
      <c r="I47" s="75"/>
    </row>
    <row r="48" spans="1:9" ht="16.5">
      <c r="A48" s="74" t="s">
        <v>142</v>
      </c>
      <c r="B48" s="73"/>
      <c r="C48" s="73"/>
      <c r="D48" s="73"/>
      <c r="E48" s="73"/>
      <c r="F48" s="73"/>
      <c r="G48" s="73"/>
      <c r="H48" s="73"/>
      <c r="I48" s="73"/>
    </row>
    <row r="49" spans="1:8" ht="16.5">
      <c r="A49" s="74" t="s">
        <v>141</v>
      </c>
      <c r="B49" s="73"/>
      <c r="C49" s="73"/>
      <c r="D49" s="73"/>
      <c r="E49" s="73"/>
      <c r="F49" s="73"/>
      <c r="G49" s="73"/>
      <c r="H49" s="73"/>
    </row>
    <row r="50" spans="1:9" ht="16.5">
      <c r="A50" s="70" t="s">
        <v>140</v>
      </c>
      <c r="B50" s="71"/>
      <c r="C50" s="71"/>
      <c r="D50" s="71"/>
      <c r="E50" s="71"/>
      <c r="F50" s="71"/>
      <c r="G50" s="71"/>
      <c r="H50" s="71"/>
      <c r="I50" s="72" t="s">
        <v>139</v>
      </c>
    </row>
    <row r="51" ht="16.5">
      <c r="A51" s="70" t="s">
        <v>138</v>
      </c>
    </row>
  </sheetData>
  <sheetProtection/>
  <mergeCells count="3">
    <mergeCell ref="A4:I4"/>
    <mergeCell ref="A6:I6"/>
    <mergeCell ref="D7:F7"/>
  </mergeCells>
  <printOptions/>
  <pageMargins left="1.7322834645669292" right="0.7480314960629921" top="0.7874015748031497" bottom="0.3937007874015748" header="0.5118110236220472" footer="0.5118110236220472"/>
  <pageSetup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2.00390625" style="0" customWidth="1"/>
    <col min="2" max="2" width="14.875" style="0" customWidth="1"/>
    <col min="3" max="3" width="14.25390625" style="0" customWidth="1"/>
    <col min="4" max="4" width="13.00390625" style="0" customWidth="1"/>
    <col min="5" max="5" width="13.25390625" style="0" customWidth="1"/>
    <col min="6" max="6" width="13.625" style="0" customWidth="1"/>
    <col min="7" max="7" width="14.75390625" style="0" customWidth="1"/>
    <col min="8" max="8" width="12.875" style="0" customWidth="1"/>
    <col min="9" max="9" width="15.75390625" style="0" customWidth="1"/>
  </cols>
  <sheetData>
    <row r="1" spans="1:9" ht="16.5">
      <c r="A1" s="5" t="s">
        <v>253</v>
      </c>
      <c r="B1" s="1" t="s">
        <v>252</v>
      </c>
      <c r="C1" s="6"/>
      <c r="D1" s="6"/>
      <c r="E1" s="6"/>
      <c r="F1" s="6"/>
      <c r="G1" s="6"/>
      <c r="H1" s="5" t="s">
        <v>0</v>
      </c>
      <c r="I1" s="7" t="s">
        <v>251</v>
      </c>
    </row>
    <row r="2" spans="1:9" ht="16.5">
      <c r="A2" s="5" t="s">
        <v>250</v>
      </c>
      <c r="B2" s="2" t="s">
        <v>249</v>
      </c>
      <c r="C2" s="8"/>
      <c r="D2" s="8"/>
      <c r="E2" s="8"/>
      <c r="F2" s="8"/>
      <c r="G2" s="8"/>
      <c r="H2" s="5" t="s">
        <v>1</v>
      </c>
      <c r="I2" s="7" t="s">
        <v>248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64" t="s">
        <v>247</v>
      </c>
      <c r="B4" s="64"/>
      <c r="C4" s="64"/>
      <c r="D4" s="64"/>
      <c r="E4" s="64"/>
      <c r="F4" s="64"/>
      <c r="G4" s="64"/>
      <c r="H4" s="64"/>
      <c r="I4" s="64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16.5">
      <c r="A6" s="65" t="s">
        <v>246</v>
      </c>
      <c r="B6" s="65"/>
      <c r="C6" s="65"/>
      <c r="D6" s="65"/>
      <c r="E6" s="65"/>
      <c r="F6" s="65"/>
      <c r="G6" s="65"/>
      <c r="H6" s="65"/>
      <c r="I6" s="65"/>
    </row>
    <row r="7" spans="1:9" ht="16.5">
      <c r="A7" s="10"/>
      <c r="B7" s="11" t="s">
        <v>2</v>
      </c>
      <c r="C7" s="12"/>
      <c r="D7" s="66" t="s">
        <v>245</v>
      </c>
      <c r="E7" s="67"/>
      <c r="F7" s="68"/>
      <c r="G7" s="13" t="s">
        <v>244</v>
      </c>
      <c r="H7" s="14"/>
      <c r="I7" s="14"/>
    </row>
    <row r="8" spans="1:9" ht="15.75">
      <c r="A8" s="15" t="s">
        <v>4</v>
      </c>
      <c r="B8" s="16" t="s">
        <v>5</v>
      </c>
      <c r="C8" s="17" t="s">
        <v>243</v>
      </c>
      <c r="D8" s="18" t="s">
        <v>242</v>
      </c>
      <c r="E8" s="19" t="s">
        <v>125</v>
      </c>
      <c r="F8" s="20" t="s">
        <v>6</v>
      </c>
      <c r="G8" s="21" t="s">
        <v>3</v>
      </c>
      <c r="H8" s="22"/>
      <c r="I8" s="22"/>
    </row>
    <row r="9" spans="1:9" ht="21" customHeight="1">
      <c r="A9" s="23" t="s">
        <v>7</v>
      </c>
      <c r="B9" s="24"/>
      <c r="C9" s="25"/>
      <c r="D9" s="26" t="s">
        <v>241</v>
      </c>
      <c r="E9" s="26" t="s">
        <v>8</v>
      </c>
      <c r="F9" s="26" t="s">
        <v>9</v>
      </c>
      <c r="G9" s="37" t="s">
        <v>15</v>
      </c>
      <c r="H9" s="38" t="s">
        <v>240</v>
      </c>
      <c r="I9" s="27" t="s">
        <v>239</v>
      </c>
    </row>
    <row r="10" spans="1:9" ht="21.75" customHeight="1">
      <c r="A10" s="135" t="s">
        <v>238</v>
      </c>
      <c r="B10" s="39" t="s">
        <v>198</v>
      </c>
      <c r="C10" s="140"/>
      <c r="D10" s="134">
        <f>+D11+D42</f>
        <v>36511</v>
      </c>
      <c r="E10" s="134">
        <f>+E11+E42</f>
        <v>1</v>
      </c>
      <c r="F10" s="134">
        <f>+F11+F42</f>
        <v>110</v>
      </c>
      <c r="G10" s="134">
        <f>+G11+G42</f>
        <v>884474</v>
      </c>
      <c r="H10" s="134">
        <f>+H11+H42</f>
        <v>58860</v>
      </c>
      <c r="I10" s="134">
        <f>+I11+I42</f>
        <v>825614</v>
      </c>
    </row>
    <row r="11" spans="1:9" ht="21.75" customHeight="1">
      <c r="A11" s="135" t="s">
        <v>237</v>
      </c>
      <c r="C11" s="140"/>
      <c r="D11" s="134">
        <f>+D12+D34</f>
        <v>35479</v>
      </c>
      <c r="E11" s="134">
        <f>+E12+E34</f>
        <v>1</v>
      </c>
      <c r="F11" s="134">
        <f>+F12+F34</f>
        <v>110</v>
      </c>
      <c r="G11" s="134">
        <f>+G12+G34</f>
        <v>850994</v>
      </c>
      <c r="H11" s="134">
        <f>+H12+H34</f>
        <v>58860</v>
      </c>
      <c r="I11" s="134">
        <f>+I12+I34</f>
        <v>792134</v>
      </c>
    </row>
    <row r="12" spans="1:9" ht="21.75" customHeight="1">
      <c r="A12" s="135" t="s">
        <v>236</v>
      </c>
      <c r="B12" s="128"/>
      <c r="C12" s="140"/>
      <c r="D12" s="134">
        <f>+D13+D19</f>
        <v>29336</v>
      </c>
      <c r="E12" s="134">
        <f>+E13+E19</f>
        <v>1</v>
      </c>
      <c r="F12" s="134">
        <f>+F13+F19</f>
        <v>98</v>
      </c>
      <c r="G12" s="134">
        <f>+G13+G19</f>
        <v>697902</v>
      </c>
      <c r="H12" s="134">
        <f>+H13+H19</f>
        <v>58860</v>
      </c>
      <c r="I12" s="134">
        <f>+I13+I19</f>
        <v>639042</v>
      </c>
    </row>
    <row r="13" spans="1:9" ht="21.75" customHeight="1">
      <c r="A13" s="135" t="s">
        <v>235</v>
      </c>
      <c r="B13" s="132"/>
      <c r="C13" s="129"/>
      <c r="D13" s="134">
        <f>SUM(D14:D18)</f>
        <v>1070</v>
      </c>
      <c r="E13" s="134">
        <f>SUM(E14:E18)</f>
        <v>0</v>
      </c>
      <c r="F13" s="134">
        <f>SUM(F14:F18)</f>
        <v>10</v>
      </c>
      <c r="G13" s="134">
        <f>SUM(G14:G18)</f>
        <v>117320</v>
      </c>
      <c r="H13" s="134">
        <f>SUM(H14:H18)</f>
        <v>58520</v>
      </c>
      <c r="I13" s="134">
        <f>SUM(I14:I18)</f>
        <v>58800</v>
      </c>
    </row>
    <row r="14" spans="1:9" ht="21.75" customHeight="1">
      <c r="A14" s="136"/>
      <c r="B14" s="129" t="s">
        <v>234</v>
      </c>
      <c r="C14" s="128" t="s">
        <v>229</v>
      </c>
      <c r="D14" s="29">
        <v>20</v>
      </c>
      <c r="E14" s="29">
        <v>0</v>
      </c>
      <c r="F14" s="29">
        <v>0</v>
      </c>
      <c r="G14" s="29">
        <f>SUM(H14:I14)</f>
        <v>120</v>
      </c>
      <c r="H14" s="29">
        <v>120</v>
      </c>
      <c r="I14" s="29">
        <v>0</v>
      </c>
    </row>
    <row r="15" spans="1:9" ht="21.75" customHeight="1">
      <c r="A15" s="136"/>
      <c r="B15" s="129" t="s">
        <v>220</v>
      </c>
      <c r="C15" s="128" t="s">
        <v>225</v>
      </c>
      <c r="D15" s="29">
        <v>300</v>
      </c>
      <c r="E15" s="29">
        <v>0</v>
      </c>
      <c r="F15" s="29">
        <v>3</v>
      </c>
      <c r="G15" s="29">
        <f>SUM(H15:I15)</f>
        <v>52400</v>
      </c>
      <c r="H15" s="29">
        <v>33900</v>
      </c>
      <c r="I15" s="29">
        <v>18500</v>
      </c>
    </row>
    <row r="16" spans="1:9" ht="21.75" customHeight="1">
      <c r="A16" s="136"/>
      <c r="B16" s="129" t="s">
        <v>234</v>
      </c>
      <c r="C16" s="128" t="s">
        <v>223</v>
      </c>
      <c r="D16" s="29">
        <v>650</v>
      </c>
      <c r="E16" s="29">
        <v>0</v>
      </c>
      <c r="F16" s="29">
        <v>2</v>
      </c>
      <c r="G16" s="29">
        <f>SUM(H16:I16)</f>
        <v>12100</v>
      </c>
      <c r="H16" s="29">
        <v>2600</v>
      </c>
      <c r="I16" s="29">
        <v>9500</v>
      </c>
    </row>
    <row r="17" spans="1:9" ht="21.75" customHeight="1">
      <c r="A17" s="136"/>
      <c r="B17" s="129" t="s">
        <v>220</v>
      </c>
      <c r="C17" s="128" t="s">
        <v>214</v>
      </c>
      <c r="D17" s="29">
        <v>0</v>
      </c>
      <c r="E17" s="29">
        <v>0</v>
      </c>
      <c r="F17" s="29">
        <v>1</v>
      </c>
      <c r="G17" s="29">
        <f>SUM(H17:I17)</f>
        <v>500</v>
      </c>
      <c r="H17" s="29">
        <v>500</v>
      </c>
      <c r="I17" s="29">
        <v>0</v>
      </c>
    </row>
    <row r="18" spans="1:9" ht="21.75" customHeight="1">
      <c r="A18" s="136"/>
      <c r="B18" s="129" t="s">
        <v>220</v>
      </c>
      <c r="C18" s="128" t="s">
        <v>233</v>
      </c>
      <c r="D18" s="29">
        <v>100</v>
      </c>
      <c r="E18" s="29">
        <v>0</v>
      </c>
      <c r="F18" s="29">
        <v>4</v>
      </c>
      <c r="G18" s="29">
        <f>SUM(H18:I18)</f>
        <v>52200</v>
      </c>
      <c r="H18" s="29">
        <v>21400</v>
      </c>
      <c r="I18" s="29">
        <v>30800</v>
      </c>
    </row>
    <row r="19" spans="1:9" ht="21.75" customHeight="1">
      <c r="A19" s="133" t="s">
        <v>208</v>
      </c>
      <c r="B19" s="129"/>
      <c r="C19" s="128"/>
      <c r="D19" s="131">
        <f>SUM(D20:D33)</f>
        <v>28266</v>
      </c>
      <c r="E19" s="131">
        <f>SUM(E20:E33)</f>
        <v>1</v>
      </c>
      <c r="F19" s="131">
        <f>SUM(F20:F33)</f>
        <v>88</v>
      </c>
      <c r="G19" s="131">
        <f>SUM(G20:G33)</f>
        <v>580582</v>
      </c>
      <c r="H19" s="131">
        <f>SUM(H20:H33)</f>
        <v>340</v>
      </c>
      <c r="I19" s="131">
        <f>SUM(I20:I33)</f>
        <v>580242</v>
      </c>
    </row>
    <row r="20" spans="1:9" ht="21.75" customHeight="1">
      <c r="A20" s="136"/>
      <c r="B20" s="129" t="s">
        <v>232</v>
      </c>
      <c r="C20" s="128" t="s">
        <v>231</v>
      </c>
      <c r="D20" s="29">
        <v>400</v>
      </c>
      <c r="E20" s="29">
        <v>0</v>
      </c>
      <c r="F20" s="29">
        <v>0</v>
      </c>
      <c r="G20" s="29">
        <f>SUM(H20:I20)</f>
        <v>3821</v>
      </c>
      <c r="H20" s="29">
        <v>0</v>
      </c>
      <c r="I20" s="29">
        <v>3821</v>
      </c>
    </row>
    <row r="21" spans="1:9" ht="21.75" customHeight="1">
      <c r="A21" s="136"/>
      <c r="B21" s="129" t="s">
        <v>230</v>
      </c>
      <c r="C21" s="128" t="s">
        <v>229</v>
      </c>
      <c r="D21" s="29">
        <v>3191</v>
      </c>
      <c r="E21" s="29">
        <v>0</v>
      </c>
      <c r="F21" s="29">
        <v>5</v>
      </c>
      <c r="G21" s="29">
        <f>SUM(H21:I21)</f>
        <v>95348</v>
      </c>
      <c r="H21" s="29">
        <v>0</v>
      </c>
      <c r="I21" s="29">
        <v>95348</v>
      </c>
    </row>
    <row r="22" spans="1:9" ht="21.75" customHeight="1">
      <c r="A22" s="136"/>
      <c r="B22" s="129" t="s">
        <v>228</v>
      </c>
      <c r="C22" s="128" t="s">
        <v>217</v>
      </c>
      <c r="D22" s="29">
        <v>110</v>
      </c>
      <c r="E22" s="29">
        <v>0</v>
      </c>
      <c r="F22" s="29">
        <v>0</v>
      </c>
      <c r="G22" s="29">
        <f>SUM(H22:I22)</f>
        <v>3804</v>
      </c>
      <c r="H22" s="29">
        <v>0</v>
      </c>
      <c r="I22" s="29">
        <v>3804</v>
      </c>
    </row>
    <row r="23" spans="1:9" ht="21.75" customHeight="1">
      <c r="A23" s="136"/>
      <c r="B23" s="129" t="s">
        <v>220</v>
      </c>
      <c r="C23" s="128" t="s">
        <v>215</v>
      </c>
      <c r="D23" s="29">
        <v>2082</v>
      </c>
      <c r="E23" s="29">
        <v>0</v>
      </c>
      <c r="F23" s="29">
        <v>6</v>
      </c>
      <c r="G23" s="29">
        <f>SUM(H23:I23)</f>
        <v>47933</v>
      </c>
      <c r="H23" s="29">
        <v>0</v>
      </c>
      <c r="I23" s="29">
        <v>47933</v>
      </c>
    </row>
    <row r="24" spans="1:9" ht="21.75" customHeight="1">
      <c r="A24" s="136"/>
      <c r="B24" s="129" t="s">
        <v>220</v>
      </c>
      <c r="C24" s="128" t="s">
        <v>227</v>
      </c>
      <c r="D24" s="29">
        <v>420</v>
      </c>
      <c r="E24" s="29">
        <v>0</v>
      </c>
      <c r="F24" s="29">
        <v>0</v>
      </c>
      <c r="G24" s="29">
        <f>SUM(H24:I24)</f>
        <v>6090</v>
      </c>
      <c r="H24" s="29">
        <v>0</v>
      </c>
      <c r="I24" s="29">
        <v>6090</v>
      </c>
    </row>
    <row r="25" spans="1:9" ht="21.75" customHeight="1">
      <c r="A25" s="136"/>
      <c r="B25" s="129" t="s">
        <v>220</v>
      </c>
      <c r="C25" s="128" t="s">
        <v>226</v>
      </c>
      <c r="D25" s="29">
        <v>1489</v>
      </c>
      <c r="E25" s="29">
        <v>0</v>
      </c>
      <c r="F25" s="29">
        <v>0</v>
      </c>
      <c r="G25" s="29">
        <f>SUM(H25:I25)</f>
        <v>12480</v>
      </c>
      <c r="H25" s="29">
        <v>0</v>
      </c>
      <c r="I25" s="29">
        <v>12480</v>
      </c>
    </row>
    <row r="26" spans="1:9" ht="21.75" customHeight="1">
      <c r="A26" s="136"/>
      <c r="B26" s="129" t="s">
        <v>220</v>
      </c>
      <c r="C26" s="128" t="s">
        <v>225</v>
      </c>
      <c r="D26" s="29">
        <v>60</v>
      </c>
      <c r="E26" s="29">
        <v>0</v>
      </c>
      <c r="F26" s="29">
        <v>7</v>
      </c>
      <c r="G26" s="29">
        <f>SUM(H26:I26)</f>
        <v>4497</v>
      </c>
      <c r="H26" s="29">
        <v>278</v>
      </c>
      <c r="I26" s="29">
        <v>4219</v>
      </c>
    </row>
    <row r="27" spans="1:9" ht="21.75" customHeight="1">
      <c r="A27" s="136"/>
      <c r="B27" s="129" t="s">
        <v>224</v>
      </c>
      <c r="C27" s="128" t="s">
        <v>207</v>
      </c>
      <c r="D27" s="29">
        <v>814</v>
      </c>
      <c r="E27" s="29">
        <v>0</v>
      </c>
      <c r="F27" s="29">
        <v>0</v>
      </c>
      <c r="G27" s="29">
        <f>SUM(H27:I27)</f>
        <v>26059</v>
      </c>
      <c r="H27" s="29">
        <v>0</v>
      </c>
      <c r="I27" s="29">
        <v>26059</v>
      </c>
    </row>
    <row r="28" spans="1:9" ht="21.75" customHeight="1">
      <c r="A28" s="136"/>
      <c r="B28" s="129" t="s">
        <v>220</v>
      </c>
      <c r="C28" s="128" t="s">
        <v>223</v>
      </c>
      <c r="D28" s="29">
        <v>3355</v>
      </c>
      <c r="E28" s="29">
        <v>0</v>
      </c>
      <c r="F28" s="29">
        <v>64</v>
      </c>
      <c r="G28" s="29">
        <f>SUM(H28:I28)</f>
        <v>67868</v>
      </c>
      <c r="H28" s="29">
        <v>0</v>
      </c>
      <c r="I28" s="29">
        <v>67868</v>
      </c>
    </row>
    <row r="29" spans="1:9" ht="21.75" customHeight="1">
      <c r="A29" s="136"/>
      <c r="B29" s="129" t="s">
        <v>220</v>
      </c>
      <c r="C29" s="128" t="s">
        <v>214</v>
      </c>
      <c r="D29" s="29">
        <v>8741</v>
      </c>
      <c r="E29" s="29">
        <v>0</v>
      </c>
      <c r="F29" s="29">
        <v>3</v>
      </c>
      <c r="G29" s="29">
        <f>SUM(H29:I29)</f>
        <v>188755</v>
      </c>
      <c r="H29" s="29">
        <v>0</v>
      </c>
      <c r="I29" s="29">
        <v>188755</v>
      </c>
    </row>
    <row r="30" spans="1:9" ht="21.75" customHeight="1">
      <c r="A30" s="136"/>
      <c r="B30" s="129" t="s">
        <v>220</v>
      </c>
      <c r="C30" s="128" t="s">
        <v>222</v>
      </c>
      <c r="D30" s="29">
        <v>7029</v>
      </c>
      <c r="E30" s="29">
        <v>1</v>
      </c>
      <c r="F30" s="29">
        <v>0</v>
      </c>
      <c r="G30" s="29">
        <f>SUM(H30:I30)</f>
        <v>112487</v>
      </c>
      <c r="H30" s="29">
        <v>0</v>
      </c>
      <c r="I30" s="29">
        <v>112487</v>
      </c>
    </row>
    <row r="31" spans="1:9" ht="21.75" customHeight="1">
      <c r="A31" s="136"/>
      <c r="B31" s="129" t="s">
        <v>220</v>
      </c>
      <c r="C31" s="128" t="s">
        <v>213</v>
      </c>
      <c r="D31" s="29">
        <v>465</v>
      </c>
      <c r="E31" s="29">
        <v>0</v>
      </c>
      <c r="F31" s="29">
        <v>0</v>
      </c>
      <c r="G31" s="29">
        <f>SUM(H31:I31)</f>
        <v>10267</v>
      </c>
      <c r="H31" s="29">
        <v>0</v>
      </c>
      <c r="I31" s="29">
        <v>10267</v>
      </c>
    </row>
    <row r="32" spans="1:9" ht="21.75" customHeight="1">
      <c r="A32" s="136"/>
      <c r="B32" s="129" t="s">
        <v>220</v>
      </c>
      <c r="C32" s="128" t="s">
        <v>221</v>
      </c>
      <c r="D32" s="29">
        <v>0</v>
      </c>
      <c r="E32" s="29">
        <v>0</v>
      </c>
      <c r="F32" s="29">
        <v>1</v>
      </c>
      <c r="G32" s="29">
        <f>SUM(H32:I32)</f>
        <v>62</v>
      </c>
      <c r="H32" s="29">
        <v>62</v>
      </c>
      <c r="I32" s="29">
        <v>0</v>
      </c>
    </row>
    <row r="33" spans="1:9" ht="21.75" customHeight="1">
      <c r="A33" s="139"/>
      <c r="B33" s="138" t="s">
        <v>220</v>
      </c>
      <c r="C33" s="137" t="s">
        <v>211</v>
      </c>
      <c r="D33" s="126">
        <v>110</v>
      </c>
      <c r="E33" s="126">
        <v>0</v>
      </c>
      <c r="F33" s="126">
        <v>2</v>
      </c>
      <c r="G33" s="126">
        <f>SUM(H33:I33)</f>
        <v>1111</v>
      </c>
      <c r="H33" s="126">
        <v>0</v>
      </c>
      <c r="I33" s="126">
        <v>1111</v>
      </c>
    </row>
    <row r="34" spans="1:9" ht="21.75" customHeight="1">
      <c r="A34" s="135" t="s">
        <v>219</v>
      </c>
      <c r="B34" s="129"/>
      <c r="C34" s="128"/>
      <c r="D34" s="131">
        <f>SUM(D35)</f>
        <v>6143</v>
      </c>
      <c r="E34" s="131">
        <f>SUM(E35)</f>
        <v>0</v>
      </c>
      <c r="F34" s="131">
        <f>SUM(F35)</f>
        <v>12</v>
      </c>
      <c r="G34" s="131">
        <f>SUM(G35)</f>
        <v>153092</v>
      </c>
      <c r="H34" s="131">
        <f>SUM(H35)</f>
        <v>0</v>
      </c>
      <c r="I34" s="131">
        <f>SUM(I35)</f>
        <v>153092</v>
      </c>
    </row>
    <row r="35" spans="1:9" ht="21.75" customHeight="1">
      <c r="A35" s="133" t="s">
        <v>208</v>
      </c>
      <c r="B35" s="129"/>
      <c r="C35" s="128"/>
      <c r="D35" s="131">
        <f>SUM(D36:D40)</f>
        <v>6143</v>
      </c>
      <c r="E35" s="131">
        <f>SUM(E36:E40)</f>
        <v>0</v>
      </c>
      <c r="F35" s="131">
        <f>SUM(F36:F40)</f>
        <v>12</v>
      </c>
      <c r="G35" s="131">
        <f>SUM(G36:G40)</f>
        <v>153092</v>
      </c>
      <c r="H35" s="131">
        <f>SUM(H36:H40)</f>
        <v>0</v>
      </c>
      <c r="I35" s="131">
        <f>SUM(I36:I40)</f>
        <v>153092</v>
      </c>
    </row>
    <row r="36" spans="1:9" ht="21.75" customHeight="1">
      <c r="A36" s="136"/>
      <c r="B36" s="129" t="s">
        <v>218</v>
      </c>
      <c r="C36" s="128" t="s">
        <v>217</v>
      </c>
      <c r="D36" s="29">
        <v>2623</v>
      </c>
      <c r="E36" s="29">
        <v>0</v>
      </c>
      <c r="F36" s="29">
        <v>0</v>
      </c>
      <c r="G36" s="29">
        <f>SUM(H36:I36)</f>
        <v>89298</v>
      </c>
      <c r="H36" s="29">
        <v>0</v>
      </c>
      <c r="I36" s="29">
        <v>89298</v>
      </c>
    </row>
    <row r="37" spans="1:9" ht="21.75" customHeight="1">
      <c r="A37" s="136"/>
      <c r="B37" s="129" t="s">
        <v>216</v>
      </c>
      <c r="C37" s="128" t="s">
        <v>215</v>
      </c>
      <c r="D37" s="29">
        <v>140</v>
      </c>
      <c r="E37" s="29">
        <v>0</v>
      </c>
      <c r="F37" s="29">
        <v>1</v>
      </c>
      <c r="G37" s="29">
        <f>SUM(H37:I37)</f>
        <v>10129</v>
      </c>
      <c r="H37" s="29">
        <v>0</v>
      </c>
      <c r="I37" s="29">
        <v>10129</v>
      </c>
    </row>
    <row r="38" spans="1:9" ht="21.75" customHeight="1">
      <c r="A38" s="136"/>
      <c r="B38" s="129" t="s">
        <v>212</v>
      </c>
      <c r="C38" s="128" t="s">
        <v>214</v>
      </c>
      <c r="D38" s="29">
        <v>200</v>
      </c>
      <c r="E38" s="29">
        <v>0</v>
      </c>
      <c r="F38" s="29">
        <v>10</v>
      </c>
      <c r="G38" s="29">
        <f>SUM(H38:I38)</f>
        <v>3550</v>
      </c>
      <c r="H38" s="29">
        <v>0</v>
      </c>
      <c r="I38" s="29">
        <v>3550</v>
      </c>
    </row>
    <row r="39" spans="1:9" ht="21.75" customHeight="1">
      <c r="A39" s="136"/>
      <c r="B39" s="129" t="s">
        <v>212</v>
      </c>
      <c r="C39" s="128" t="s">
        <v>213</v>
      </c>
      <c r="D39" s="29">
        <v>3105</v>
      </c>
      <c r="E39" s="29">
        <v>0</v>
      </c>
      <c r="F39" s="29">
        <v>0</v>
      </c>
      <c r="G39" s="29">
        <f>SUM(H39:I39)</f>
        <v>49586</v>
      </c>
      <c r="H39" s="29">
        <v>0</v>
      </c>
      <c r="I39" s="29">
        <v>49586</v>
      </c>
    </row>
    <row r="40" spans="1:9" ht="21.75" customHeight="1">
      <c r="A40" s="136"/>
      <c r="B40" s="129" t="s">
        <v>212</v>
      </c>
      <c r="C40" s="128" t="s">
        <v>211</v>
      </c>
      <c r="D40" s="29">
        <v>75</v>
      </c>
      <c r="E40" s="29">
        <v>0</v>
      </c>
      <c r="F40" s="29">
        <v>1</v>
      </c>
      <c r="G40" s="29">
        <f>SUM(H40:I40)</f>
        <v>529</v>
      </c>
      <c r="H40" s="29">
        <v>0</v>
      </c>
      <c r="I40" s="29">
        <v>529</v>
      </c>
    </row>
    <row r="41" spans="1:9" ht="21.75" customHeight="1">
      <c r="A41" s="136"/>
      <c r="B41" s="129"/>
      <c r="C41" s="128"/>
      <c r="D41" s="29"/>
      <c r="E41" s="29"/>
      <c r="F41" s="29"/>
      <c r="G41" s="29"/>
      <c r="H41" s="29"/>
      <c r="I41" s="29"/>
    </row>
    <row r="42" spans="1:9" ht="21.75" customHeight="1">
      <c r="A42" s="135" t="s">
        <v>210</v>
      </c>
      <c r="B42" s="28"/>
      <c r="C42" s="128"/>
      <c r="D42" s="134">
        <f>+D43</f>
        <v>1032</v>
      </c>
      <c r="E42" s="134">
        <f>+E43</f>
        <v>0</v>
      </c>
      <c r="F42" s="134">
        <f>+F43</f>
        <v>0</v>
      </c>
      <c r="G42" s="134">
        <f>+G43</f>
        <v>33480</v>
      </c>
      <c r="H42" s="134">
        <f>+H43</f>
        <v>0</v>
      </c>
      <c r="I42" s="134">
        <f>+I43</f>
        <v>33480</v>
      </c>
    </row>
    <row r="43" spans="1:9" ht="21.75" customHeight="1">
      <c r="A43" s="133" t="s">
        <v>209</v>
      </c>
      <c r="B43" s="132"/>
      <c r="C43" s="129"/>
      <c r="D43" s="131">
        <f>SUM(D44)</f>
        <v>1032</v>
      </c>
      <c r="E43" s="131">
        <f>SUM(E44)</f>
        <v>0</v>
      </c>
      <c r="F43" s="131">
        <f>SUM(F44)</f>
        <v>0</v>
      </c>
      <c r="G43" s="131">
        <f>SUM(G44)</f>
        <v>33480</v>
      </c>
      <c r="H43" s="131">
        <f>SUM(H44)</f>
        <v>0</v>
      </c>
      <c r="I43" s="131">
        <f>SUM(I44)</f>
        <v>33480</v>
      </c>
    </row>
    <row r="44" spans="1:9" ht="21.75" customHeight="1">
      <c r="A44" s="133" t="s">
        <v>208</v>
      </c>
      <c r="B44" s="132"/>
      <c r="C44" s="129"/>
      <c r="D44" s="131">
        <f>SUM(D45:D46)</f>
        <v>1032</v>
      </c>
      <c r="E44" s="131">
        <f>SUM(E45:E46)</f>
        <v>0</v>
      </c>
      <c r="F44" s="131">
        <f>SUM(F45:F46)</f>
        <v>0</v>
      </c>
      <c r="G44" s="131">
        <f>SUM(G45:G46)</f>
        <v>33480</v>
      </c>
      <c r="H44" s="131">
        <f>SUM(H45:H46)</f>
        <v>0</v>
      </c>
      <c r="I44" s="131">
        <f>SUM(I45:I46)</f>
        <v>33480</v>
      </c>
    </row>
    <row r="45" spans="1:9" ht="21.75" customHeight="1">
      <c r="A45" s="130"/>
      <c r="B45" s="129" t="s">
        <v>206</v>
      </c>
      <c r="C45" s="128" t="s">
        <v>207</v>
      </c>
      <c r="D45" s="29">
        <v>982</v>
      </c>
      <c r="E45" s="29">
        <v>0</v>
      </c>
      <c r="F45" s="29">
        <v>0</v>
      </c>
      <c r="G45" s="29">
        <f>SUM(H45:I45)</f>
        <v>30980</v>
      </c>
      <c r="H45" s="29">
        <v>0</v>
      </c>
      <c r="I45" s="29">
        <v>30980</v>
      </c>
    </row>
    <row r="46" spans="1:9" ht="21.75" customHeight="1">
      <c r="A46" s="130"/>
      <c r="B46" s="129" t="s">
        <v>206</v>
      </c>
      <c r="C46" s="128" t="s">
        <v>205</v>
      </c>
      <c r="D46" s="29">
        <v>50</v>
      </c>
      <c r="E46" s="29">
        <v>0</v>
      </c>
      <c r="F46" s="29">
        <v>0</v>
      </c>
      <c r="G46" s="29">
        <f>SUM(H46:I46)</f>
        <v>2500</v>
      </c>
      <c r="H46" s="29">
        <v>0</v>
      </c>
      <c r="I46" s="29">
        <v>2500</v>
      </c>
    </row>
    <row r="47" spans="1:9" ht="21.75" customHeight="1">
      <c r="A47" s="130"/>
      <c r="B47" s="129"/>
      <c r="C47" s="128"/>
      <c r="D47" s="29"/>
      <c r="E47" s="29"/>
      <c r="F47" s="29"/>
      <c r="G47" s="29"/>
      <c r="H47" s="29"/>
      <c r="I47" s="29"/>
    </row>
    <row r="48" spans="1:9" ht="15.75">
      <c r="A48" s="127"/>
      <c r="B48" s="30"/>
      <c r="C48" s="125"/>
      <c r="D48" s="126"/>
      <c r="E48" s="126"/>
      <c r="F48" s="126"/>
      <c r="G48" s="126"/>
      <c r="H48" s="126"/>
      <c r="I48" s="125"/>
    </row>
    <row r="49" spans="1:9" ht="16.5">
      <c r="A49" s="28"/>
      <c r="B49" s="28"/>
      <c r="C49" s="29"/>
      <c r="D49" s="29"/>
      <c r="E49" s="29"/>
      <c r="F49" s="29"/>
      <c r="G49" s="9"/>
      <c r="H49" s="29"/>
      <c r="I49" s="29"/>
    </row>
    <row r="50" spans="1:9" ht="16.5">
      <c r="A50" s="9"/>
      <c r="B50" s="9"/>
      <c r="C50" s="9"/>
      <c r="D50" s="9"/>
      <c r="E50" s="31" t="s">
        <v>14</v>
      </c>
      <c r="F50" s="9"/>
      <c r="G50" s="9"/>
      <c r="H50" s="9"/>
      <c r="I50" s="9"/>
    </row>
    <row r="51" spans="1:9" ht="16.5">
      <c r="A51" s="31" t="s">
        <v>13</v>
      </c>
      <c r="B51" s="31" t="s">
        <v>12</v>
      </c>
      <c r="C51" s="4"/>
      <c r="D51" s="9"/>
      <c r="E51" s="9"/>
      <c r="F51" s="9"/>
      <c r="G51" s="9"/>
      <c r="H51" s="32" t="s">
        <v>11</v>
      </c>
      <c r="I51" s="9"/>
    </row>
    <row r="52" spans="1:9" ht="16.5">
      <c r="A52" s="9"/>
      <c r="B52" s="9"/>
      <c r="C52" s="9"/>
      <c r="D52" s="9"/>
      <c r="E52" s="31" t="s">
        <v>10</v>
      </c>
      <c r="F52" s="9"/>
      <c r="G52" s="9"/>
      <c r="H52" s="9"/>
      <c r="I52" s="9"/>
    </row>
    <row r="53" spans="1:9" ht="16.5">
      <c r="A53" s="9"/>
      <c r="B53" s="9"/>
      <c r="C53" s="9"/>
      <c r="D53" s="9"/>
      <c r="E53" s="31"/>
      <c r="F53" s="9"/>
      <c r="G53" s="9"/>
      <c r="H53" s="9"/>
      <c r="I53" s="9"/>
    </row>
    <row r="54" spans="1:9" ht="16.5">
      <c r="A54" s="31" t="s">
        <v>204</v>
      </c>
      <c r="B54" s="33"/>
      <c r="C54" s="33"/>
      <c r="D54" s="33"/>
      <c r="E54" s="33"/>
      <c r="F54" s="33"/>
      <c r="G54" s="9"/>
      <c r="H54" s="9"/>
      <c r="I54" s="9"/>
    </row>
    <row r="55" spans="1:9" ht="16.5">
      <c r="A55" s="31" t="s">
        <v>203</v>
      </c>
      <c r="B55" s="3"/>
      <c r="C55" s="34"/>
      <c r="D55" s="35"/>
      <c r="E55" s="34"/>
      <c r="F55" s="1"/>
      <c r="G55" s="34"/>
      <c r="H55" s="34"/>
      <c r="I55" s="34"/>
    </row>
    <row r="56" spans="1:9" ht="16.5">
      <c r="A56" s="31" t="s">
        <v>202</v>
      </c>
      <c r="B56" s="35"/>
      <c r="C56" s="35"/>
      <c r="D56" s="35"/>
      <c r="E56" s="35"/>
      <c r="F56" s="35"/>
      <c r="G56" s="35"/>
      <c r="H56" s="35"/>
      <c r="I56" s="35"/>
    </row>
    <row r="57" spans="1:8" ht="16.5">
      <c r="A57" s="31" t="s">
        <v>201</v>
      </c>
      <c r="B57" s="35"/>
      <c r="C57" s="35"/>
      <c r="D57" s="35"/>
      <c r="E57" s="35"/>
      <c r="F57" s="35"/>
      <c r="G57" s="35"/>
      <c r="H57" s="35"/>
    </row>
    <row r="58" spans="1:9" ht="16.5">
      <c r="A58" s="9" t="s">
        <v>200</v>
      </c>
      <c r="B58" s="4"/>
      <c r="C58" s="4"/>
      <c r="D58" s="4"/>
      <c r="E58" s="4"/>
      <c r="F58" s="4"/>
      <c r="G58" s="4"/>
      <c r="H58" s="4"/>
      <c r="I58" s="36" t="s">
        <v>199</v>
      </c>
    </row>
    <row r="59" spans="1:9" ht="16.5">
      <c r="A59" s="4"/>
      <c r="B59" s="4"/>
      <c r="C59" s="4"/>
      <c r="D59" s="4"/>
      <c r="E59" s="4"/>
      <c r="F59" s="4"/>
      <c r="G59" s="4"/>
      <c r="H59" s="4"/>
      <c r="I59" s="4"/>
    </row>
    <row r="60" ht="16.5">
      <c r="A60" s="40" t="s">
        <v>198</v>
      </c>
    </row>
  </sheetData>
  <sheetProtection/>
  <mergeCells count="3">
    <mergeCell ref="A4:I4"/>
    <mergeCell ref="A6:I6"/>
    <mergeCell ref="D7:F7"/>
  </mergeCells>
  <printOptions/>
  <pageMargins left="1.3385826771653544" right="0.7480314960629921" top="0.984251968503937" bottom="1.3779527559055118" header="0.5118110236220472" footer="0.5118110236220472"/>
  <pageSetup horizontalDpi="600" verticalDpi="600" orientation="landscape" paperSize="8" r:id="rId1"/>
  <headerFooter alignWithMargins="0">
    <oddFooter>&amp;C&amp;"細明體,標準"第&amp;"Times New Roman,標準"&amp;P&amp;"細明體,標準"頁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天災區排</dc:title>
  <dc:subject>天災區排</dc:subject>
  <dc:creator>主計室劉孟琪</dc:creator>
  <cp:keywords>統計</cp:keywords>
  <dc:description/>
  <cp:lastModifiedBy>張佩宜</cp:lastModifiedBy>
  <cp:lastPrinted>2013-02-26T01:45:44Z</cp:lastPrinted>
  <dcterms:created xsi:type="dcterms:W3CDTF">1997-04-27T05:47:46Z</dcterms:created>
  <dcterms:modified xsi:type="dcterms:W3CDTF">2016-11-25T06:20:32Z</dcterms:modified>
  <cp:category>I2Z</cp:category>
  <cp:version/>
  <cp:contentType/>
  <cp:contentStatus/>
</cp:coreProperties>
</file>