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20" windowHeight="8610" activeTab="3"/>
  </bookViews>
  <sheets>
    <sheet name="94Q2" sheetId="1" r:id="rId1"/>
    <sheet name="94Q3" sheetId="2" r:id="rId2"/>
    <sheet name="94Q4" sheetId="3" r:id="rId3"/>
    <sheet name="94" sheetId="4" r:id="rId4"/>
  </sheets>
  <definedNames>
    <definedName name="_xlnm.Print_Area" localSheetId="3">'94'!$A$1:$N$79</definedName>
    <definedName name="_xlnm.Print_Area" localSheetId="0">'94Q2'!$A$1:$N$22</definedName>
    <definedName name="_xlnm.Print_Area" localSheetId="1">'94Q3'!$A$1:$N$60</definedName>
    <definedName name="_xlnm.Print_Area" localSheetId="2">'94Q4'!$A$1:$N$30</definedName>
  </definedNames>
  <calcPr fullCalcOnLoad="1"/>
</workbook>
</file>

<file path=xl/sharedStrings.xml><?xml version="1.0" encoding="utf-8"?>
<sst xmlns="http://schemas.openxmlformats.org/spreadsheetml/2006/main" count="418" uniqueCount="233">
  <si>
    <t>災害種類</t>
  </si>
  <si>
    <t xml:space="preserve"> </t>
  </si>
  <si>
    <t>災害時間</t>
  </si>
  <si>
    <t>(新臺幣千元)</t>
  </si>
  <si>
    <t>搶 修</t>
  </si>
  <si>
    <t>1140-00-04</t>
  </si>
  <si>
    <t>總 計</t>
  </si>
  <si>
    <t>經濟部水利署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</si>
  <si>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</si>
  <si>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（災害名稱）</t>
  </si>
  <si>
    <t>預　估　經　費</t>
  </si>
  <si>
    <t>復 建</t>
  </si>
  <si>
    <t>備註</t>
  </si>
  <si>
    <t>編製機關</t>
  </si>
  <si>
    <t>表 號</t>
  </si>
  <si>
    <t>公 開 類</t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</si>
  <si>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</si>
  <si>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</si>
  <si>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</si>
  <si>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</si>
  <si>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</si>
  <si>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</si>
  <si>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</si>
  <si>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</si>
  <si>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</si>
  <si>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水庫或</t>
  </si>
  <si>
    <t>壩堰名稱</t>
  </si>
  <si>
    <t>隆恩堰</t>
  </si>
  <si>
    <t>鳳山水庫</t>
  </si>
  <si>
    <t>卑南上圳攔河堰</t>
  </si>
  <si>
    <t>填表說明：1.本表由本署會計室編製1式3份，1份送行政院災害防救委員會，1份送本署水源經營組，1份自存，並公布於本署網站。</t>
  </si>
  <si>
    <t>總    計</t>
  </si>
  <si>
    <t>颱風計</t>
  </si>
  <si>
    <t>海棠颱風小計</t>
  </si>
  <si>
    <t>石門水庫</t>
  </si>
  <si>
    <t>白河水庫</t>
  </si>
  <si>
    <t>鹽水埤水庫</t>
  </si>
  <si>
    <t>南化水庫</t>
  </si>
  <si>
    <t>鳯山水庫</t>
  </si>
  <si>
    <t>鳶山堰</t>
  </si>
  <si>
    <t>玉峰堰</t>
  </si>
  <si>
    <t>94.08.31-94.09.01</t>
  </si>
  <si>
    <t>泰利颱風小計</t>
  </si>
  <si>
    <t>94.09.21-94.09.22</t>
  </si>
  <si>
    <t>巴陵壩</t>
  </si>
  <si>
    <t>隘寮堰</t>
  </si>
  <si>
    <t>曾文水庫</t>
  </si>
  <si>
    <t>牡丹水庫</t>
  </si>
  <si>
    <t>高屏溪攔河堰</t>
  </si>
  <si>
    <t>甲仙攔河堰</t>
  </si>
  <si>
    <t>主辦業務人員</t>
  </si>
  <si>
    <t>填　表</t>
  </si>
  <si>
    <t>審　核</t>
  </si>
  <si>
    <t>機關長官</t>
  </si>
  <si>
    <t>主辦統計人員</t>
  </si>
  <si>
    <r>
      <t>取出水工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處）</t>
    </r>
  </si>
  <si>
    <t>94.07.17</t>
  </si>
  <si>
    <t>榮華壩</t>
  </si>
  <si>
    <t>94.07.17-94.07.19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</si>
  <si>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</si>
  <si>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</si>
  <si>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災害損失情形</t>
  </si>
  <si>
    <t>94.07.18</t>
  </si>
  <si>
    <t>94.07.20</t>
  </si>
  <si>
    <t>鹿寮溪水庫</t>
  </si>
  <si>
    <t>尖山埤水庫</t>
  </si>
  <si>
    <t>豪雨計</t>
  </si>
  <si>
    <t>5月豪雨小計</t>
  </si>
  <si>
    <t>94.05.13</t>
  </si>
  <si>
    <t>石岡壩</t>
  </si>
  <si>
    <t>6月豪雨小計</t>
  </si>
  <si>
    <t>94.06.12-94.06.16</t>
  </si>
  <si>
    <t>94.6.15</t>
  </si>
  <si>
    <t>烏山頭水庫</t>
  </si>
  <si>
    <t>曾文水庫</t>
  </si>
  <si>
    <t>甲仙攔河堰</t>
  </si>
  <si>
    <t>94.06.13</t>
  </si>
  <si>
    <t>94.6.12-94.06.13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</si>
  <si>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標楷體"/>
        <family val="4"/>
      </rPr>
      <t>年</t>
    </r>
  </si>
  <si>
    <t>中華民國94年</t>
  </si>
  <si>
    <r>
      <t>水庫或壩堰天然災害損失及復建經費情形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續</t>
    </r>
    <r>
      <rPr>
        <b/>
        <sz val="18"/>
        <rFont val="Times New Roman"/>
        <family val="1"/>
      </rPr>
      <t>1)</t>
    </r>
  </si>
  <si>
    <t>頭社水庫</t>
  </si>
  <si>
    <r>
      <t>水庫或壩堰天然災害損失及復建經費情形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續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完</t>
    </r>
    <r>
      <rPr>
        <b/>
        <sz val="18"/>
        <rFont val="Times New Roman"/>
        <family val="1"/>
      </rPr>
      <t>)</t>
    </r>
  </si>
  <si>
    <t xml:space="preserve">         屏東及臺東農田水利會。</t>
  </si>
  <si>
    <t>94.07.18</t>
  </si>
  <si>
    <t>94.07.19</t>
  </si>
  <si>
    <t>94.08.04</t>
  </si>
  <si>
    <t>94.08.04</t>
  </si>
  <si>
    <t>94.08.07</t>
  </si>
  <si>
    <t>94.08.30</t>
  </si>
  <si>
    <t>94.08.30</t>
  </si>
  <si>
    <t>94.09.01</t>
  </si>
  <si>
    <t>94.09.01</t>
  </si>
  <si>
    <t>94.05.12</t>
  </si>
  <si>
    <t>94.06.12</t>
  </si>
  <si>
    <t>94.07.19</t>
  </si>
  <si>
    <t>資料來源：本署所屬北、中、南區水資源局、臺灣糖業公司、臺灣省自來水公司、臺北自來水事業處、金門縣自來水廠、連江縣自來水廠、高雄縣政府、苗栗、、嘉南、高雄、</t>
  </si>
  <si>
    <t>94.07.18</t>
  </si>
  <si>
    <t>94.07.17</t>
  </si>
  <si>
    <t>94.07.16</t>
  </si>
  <si>
    <t>94.07.19</t>
  </si>
  <si>
    <r>
      <t>『其他』欄受災共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處，係隧道出口聯外道路邊坡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處、堤防固床工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處。</t>
    </r>
  </si>
  <si>
    <r>
      <t>『其他』欄受災共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處，係泥凝土固定修復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處、固床工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處、深槽護岸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處、高灘地護床工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處。</t>
    </r>
  </si>
  <si>
    <t>曹公圳攔河堰</t>
  </si>
  <si>
    <t>民國95年3月6日編製</t>
  </si>
  <si>
    <r>
      <t>水庫或壩堰天然災害損失及復建經費情形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本表共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頁</t>
    </r>
    <r>
      <rPr>
        <b/>
        <sz val="18"/>
        <rFont val="Times New Roman"/>
        <family val="1"/>
      </rPr>
      <t>)</t>
    </r>
  </si>
  <si>
    <t>馬莎颱風小計</t>
  </si>
  <si>
    <t>丹瑞颱風小計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</si>
  <si>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</si>
  <si>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</si>
  <si>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</si>
  <si>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嘉南及屏東農田水利會。</t>
  </si>
  <si>
    <t>資料來源：本署所屬北、中、南區水資源局、臺灣糖業公司、臺灣省自來水公司、臺北自來水事業處、金門縣自來水廠、連江縣自來水廠、高雄縣政府、苗栗、</t>
  </si>
  <si>
    <t>卑南上圳攔河堰</t>
  </si>
  <si>
    <t>94.6.12-94.06.13</t>
  </si>
  <si>
    <t>鳳山水庫</t>
  </si>
  <si>
    <t>94.06.13</t>
  </si>
  <si>
    <t>甲仙攔河堰</t>
  </si>
  <si>
    <t>94.06.12-94.06.16</t>
  </si>
  <si>
    <t>曾文水庫</t>
  </si>
  <si>
    <t>烏山頭水庫</t>
  </si>
  <si>
    <t>94.6.15</t>
  </si>
  <si>
    <t>6月豪雨小計</t>
  </si>
  <si>
    <t>石岡壩</t>
  </si>
  <si>
    <t>94.05.13</t>
  </si>
  <si>
    <t>隆恩堰</t>
  </si>
  <si>
    <t>94.05.12-94.05.18</t>
  </si>
  <si>
    <t>5月豪雨小計</t>
  </si>
  <si>
    <t>豪雨計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</si>
  <si>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</si>
  <si>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</si>
  <si>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</si>
  <si>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</si>
  <si>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</si>
  <si>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</si>
  <si>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</si>
  <si>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</si>
  <si>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</si>
  <si>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</si>
  <si>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</si>
  <si>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</si>
  <si>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</si>
  <si>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</si>
  <si>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</si>
  <si>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</si>
  <si>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94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(4</t>
    </r>
    <r>
      <rPr>
        <b/>
        <sz val="11"/>
        <rFont val="標楷體"/>
        <family val="4"/>
      </rPr>
      <t>月至 6 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</si>
  <si>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</si>
  <si>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</si>
  <si>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</si>
  <si>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</si>
  <si>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</si>
  <si>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</si>
  <si>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</si>
  <si>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</si>
  <si>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</si>
  <si>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</si>
  <si>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</si>
  <si>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t>丹瑞颱風小計</t>
  </si>
  <si>
    <t>高屏溪攔河堰</t>
  </si>
  <si>
    <t>卑南上圳攔河堰</t>
  </si>
  <si>
    <t>曾文水庫</t>
  </si>
  <si>
    <t>玉峰堰</t>
  </si>
  <si>
    <t>石門水庫</t>
  </si>
  <si>
    <t>隆恩堰</t>
  </si>
  <si>
    <t>泰利颱風小計</t>
  </si>
  <si>
    <t>94.08.04-94.08.05</t>
  </si>
  <si>
    <t>鳳山水庫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</si>
  <si>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</si>
  <si>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</si>
  <si>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</si>
  <si>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</si>
  <si>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</si>
  <si>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</si>
  <si>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</si>
  <si>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</si>
  <si>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</si>
  <si>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</si>
  <si>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</si>
  <si>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</si>
  <si>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</si>
  <si>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</si>
  <si>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</si>
  <si>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94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3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(7</t>
    </r>
    <r>
      <rPr>
        <b/>
        <sz val="11"/>
        <rFont val="標楷體"/>
        <family val="4"/>
      </rPr>
      <t>月至 9 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</si>
  <si>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</si>
  <si>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</si>
  <si>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</si>
  <si>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</si>
  <si>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</si>
  <si>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</si>
  <si>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</si>
  <si>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</si>
  <si>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</si>
  <si>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t>榮華壩</t>
  </si>
  <si>
    <t>巴陵壩</t>
  </si>
  <si>
    <t>馬莎颱風小計</t>
  </si>
  <si>
    <t>94.07.17-94.07.19</t>
  </si>
  <si>
    <t>牡丹水庫</t>
  </si>
  <si>
    <t>94.07.16-94.07.19</t>
  </si>
  <si>
    <t>94.07.16-94.07.19</t>
  </si>
  <si>
    <t>總    計</t>
  </si>
  <si>
    <r>
      <t>取出水工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處）</t>
    </r>
  </si>
  <si>
    <r>
      <t>水庫或壩堰天然災害損失及復建經費情形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本表共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頁</t>
    </r>
    <r>
      <rPr>
        <b/>
        <sz val="18"/>
        <rFont val="Times New Roman"/>
        <family val="1"/>
      </rPr>
      <t>)</t>
    </r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</si>
  <si>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</si>
  <si>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</si>
  <si>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</si>
  <si>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</si>
  <si>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</si>
  <si>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</si>
  <si>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t>本表無事實可填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</si>
  <si>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</si>
  <si>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</si>
  <si>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</si>
  <si>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</si>
  <si>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</si>
  <si>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</si>
  <si>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</si>
  <si>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取出水工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</si>
  <si>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</si>
  <si>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</si>
  <si>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水庫或壩堰名稱</t>
  </si>
  <si>
    <t>（災害名稱）</t>
  </si>
  <si>
    <t>預　估　經　費</t>
  </si>
  <si>
    <t>災害損失情形</t>
  </si>
  <si>
    <t>中華民國94年第4季(10月至12月)</t>
  </si>
  <si>
    <r>
      <t>水庫或壩堰天然災害損失及復建經費情形</t>
    </r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</si>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</sst>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1" fontId="11" fillId="0" borderId="10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1" fontId="11" fillId="0" borderId="0" xfId="0" applyNumberFormat="1" applyFont="1" applyFill="1" applyBorder="1" applyAlignment="1">
      <alignment horizontal="left" vertical="center"/>
    </xf>
    <xf numFmtId="1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1" fontId="11" fillId="0" borderId="0" xfId="0" applyNumberFormat="1" applyFont="1" applyFill="1" applyBorder="1" applyAlignment="1">
      <alignment horizontal="centerContinuous"/>
    </xf>
    <xf numFmtId="41" fontId="11" fillId="0" borderId="0" xfId="35" applyNumberFormat="1" applyFont="1" applyFill="1" applyBorder="1" applyAlignment="1">
      <alignment/>
    </xf>
    <xf numFmtId="0" fontId="13" fillId="0" borderId="12" xfId="33" applyFont="1" applyFill="1" applyBorder="1" applyAlignment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4" fillId="0" borderId="0" xfId="33" applyFont="1" applyFill="1" applyAlignment="1">
      <alignment vertical="center"/>
      <protection/>
    </xf>
    <xf numFmtId="0" fontId="7" fillId="0" borderId="0" xfId="0" applyFont="1" applyFill="1" applyAlignment="1">
      <alignment/>
    </xf>
    <xf numFmtId="0" fontId="13" fillId="0" borderId="13" xfId="33" applyFont="1" applyFill="1" applyBorder="1" applyAlignment="1">
      <alignment horizontal="centerContinuous" vertical="center"/>
      <protection/>
    </xf>
    <xf numFmtId="0" fontId="13" fillId="0" borderId="11" xfId="0" applyFont="1" applyFill="1" applyBorder="1" applyAlignment="1">
      <alignment vertical="center"/>
    </xf>
    <xf numFmtId="0" fontId="14" fillId="0" borderId="11" xfId="33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33" applyFont="1" applyFill="1" applyAlignment="1">
      <alignment horizontal="centerContinuous" vertical="center"/>
      <protection/>
    </xf>
    <xf numFmtId="11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11" fontId="6" fillId="0" borderId="18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1" fontId="11" fillId="0" borderId="17" xfId="35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distributed" wrapText="1"/>
    </xf>
    <xf numFmtId="41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wrapText="1"/>
    </xf>
    <xf numFmtId="181" fontId="11" fillId="0" borderId="0" xfId="35" applyFont="1" applyFill="1" applyBorder="1" applyAlignment="1">
      <alignment/>
    </xf>
    <xf numFmtId="0" fontId="7" fillId="0" borderId="10" xfId="0" applyFont="1" applyFill="1" applyBorder="1" applyAlignment="1">
      <alignment/>
    </xf>
    <xf numFmtId="181" fontId="11" fillId="0" borderId="11" xfId="35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33" applyFont="1" applyFill="1" applyAlignment="1">
      <alignment horizontal="centerContinuous"/>
      <protection/>
    </xf>
    <xf numFmtId="11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1" fontId="6" fillId="0" borderId="18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Continuous" wrapText="1"/>
    </xf>
    <xf numFmtId="0" fontId="6" fillId="0" borderId="2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81" fontId="11" fillId="0" borderId="11" xfId="35" applyFont="1" applyFill="1" applyBorder="1" applyAlignment="1">
      <alignment/>
    </xf>
    <xf numFmtId="0" fontId="11" fillId="0" borderId="11" xfId="0" applyFont="1" applyFill="1" applyBorder="1" applyAlignment="1">
      <alignment/>
    </xf>
    <xf numFmtId="11" fontId="6" fillId="0" borderId="0" xfId="0" applyNumberFormat="1" applyFont="1" applyBorder="1" applyAlignment="1">
      <alignment horizontal="left" vertical="center"/>
    </xf>
    <xf numFmtId="11" fontId="6" fillId="0" borderId="0" xfId="33" applyNumberFormat="1" applyFont="1" applyBorder="1" applyAlignment="1">
      <alignment horizontal="left" vertical="center"/>
      <protection/>
    </xf>
    <xf numFmtId="0" fontId="13" fillId="0" borderId="0" xfId="0" applyFont="1" applyAlignment="1">
      <alignment/>
    </xf>
    <xf numFmtId="41" fontId="11" fillId="0" borderId="10" xfId="0" applyNumberFormat="1" applyFont="1" applyFill="1" applyBorder="1" applyAlignment="1">
      <alignment horizontal="left"/>
    </xf>
    <xf numFmtId="0" fontId="17" fillId="0" borderId="0" xfId="33" applyFont="1" applyFill="1" applyAlignment="1">
      <alignment horizontal="centerContinuous" vertical="center"/>
      <protection/>
    </xf>
    <xf numFmtId="0" fontId="17" fillId="0" borderId="0" xfId="33" applyFont="1" applyFill="1" applyAlignment="1">
      <alignment horizontal="centerContinuous"/>
      <protection/>
    </xf>
    <xf numFmtId="0" fontId="11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11" fillId="0" borderId="11" xfId="0" applyFont="1" applyFill="1" applyBorder="1" applyAlignment="1">
      <alignment horizontal="left" wrapText="1"/>
    </xf>
    <xf numFmtId="41" fontId="11" fillId="0" borderId="11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 horizontal="centerContinuous"/>
    </xf>
    <xf numFmtId="41" fontId="11" fillId="0" borderId="11" xfId="3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1" fontId="7" fillId="0" borderId="0" xfId="0" applyNumberFormat="1" applyFont="1" applyFill="1" applyAlignment="1">
      <alignment/>
    </xf>
    <xf numFmtId="0" fontId="13" fillId="0" borderId="23" xfId="33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3" fillId="0" borderId="12" xfId="3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181" fontId="11" fillId="0" borderId="11" xfId="35" applyFont="1" applyBorder="1" applyAlignment="1">
      <alignment/>
    </xf>
    <xf numFmtId="181" fontId="11" fillId="0" borderId="11" xfId="35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181" fontId="11" fillId="0" borderId="0" xfId="35" applyFont="1" applyBorder="1" applyAlignment="1">
      <alignment/>
    </xf>
    <xf numFmtId="41" fontId="11" fillId="0" borderId="0" xfId="35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Continuous"/>
    </xf>
    <xf numFmtId="41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181" fontId="11" fillId="0" borderId="17" xfId="35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" fillId="0" borderId="22" xfId="0" applyFont="1" applyBorder="1" applyAlignment="1">
      <alignment/>
    </xf>
    <xf numFmtId="49" fontId="6" fillId="0" borderId="12" xfId="0" applyNumberFormat="1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1" fontId="6" fillId="0" borderId="18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1" fontId="6" fillId="0" borderId="14" xfId="0" applyNumberFormat="1" applyFont="1" applyBorder="1" applyAlignment="1">
      <alignment horizontal="center" vertical="center"/>
    </xf>
    <xf numFmtId="0" fontId="7" fillId="0" borderId="0" xfId="33" applyFont="1" applyAlignment="1">
      <alignment horizontal="centerContinuous" vertical="center"/>
      <protection/>
    </xf>
    <xf numFmtId="0" fontId="6" fillId="0" borderId="0" xfId="33" applyFont="1" applyAlignment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3" fillId="0" borderId="13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Continuous" vertical="center"/>
      <protection/>
    </xf>
    <xf numFmtId="0" fontId="14" fillId="0" borderId="11" xfId="33" applyFont="1" applyBorder="1" applyAlignment="1">
      <alignment vertical="center"/>
      <protection/>
    </xf>
    <xf numFmtId="0" fontId="13" fillId="0" borderId="11" xfId="0" applyFont="1" applyBorder="1" applyAlignment="1">
      <alignment vertical="center"/>
    </xf>
    <xf numFmtId="0" fontId="13" fillId="0" borderId="13" xfId="33" applyFont="1" applyBorder="1" applyAlignment="1">
      <alignment horizontal="centerContinuous" vertical="center"/>
      <protection/>
    </xf>
    <xf numFmtId="0" fontId="14" fillId="0" borderId="0" xfId="33" applyFont="1" applyAlignment="1">
      <alignment vertical="center"/>
      <protection/>
    </xf>
    <xf numFmtId="0" fontId="13" fillId="0" borderId="0" xfId="0" applyFont="1" applyAlignment="1">
      <alignment vertical="center"/>
    </xf>
    <xf numFmtId="1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11" fontId="8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11" fontId="13" fillId="0" borderId="0" xfId="0" applyNumberFormat="1" applyFont="1" applyFill="1" applyBorder="1" applyAlignment="1">
      <alignment vertical="center"/>
    </xf>
    <xf numFmtId="11" fontId="13" fillId="0" borderId="0" xfId="0" applyNumberFormat="1" applyFont="1" applyFill="1" applyBorder="1" applyAlignment="1">
      <alignment horizontal="right" vertical="center"/>
    </xf>
    <xf numFmtId="11" fontId="13" fillId="0" borderId="0" xfId="0" applyNumberFormat="1" applyFont="1" applyFill="1" applyBorder="1" applyAlignment="1">
      <alignment horizontal="left" vertical="center"/>
    </xf>
    <xf numFmtId="0" fontId="6" fillId="0" borderId="0" xfId="33" applyFont="1" applyFill="1" applyAlignment="1">
      <alignment horizontal="centerContinuous"/>
      <protection/>
    </xf>
    <xf numFmtId="0" fontId="13" fillId="0" borderId="13" xfId="33" applyFont="1" applyFill="1" applyBorder="1" applyAlignment="1">
      <alignment horizontal="center"/>
      <protection/>
    </xf>
    <xf numFmtId="0" fontId="13" fillId="0" borderId="24" xfId="33" applyFont="1" applyFill="1" applyBorder="1" applyAlignment="1">
      <alignment horizontal="center"/>
      <protection/>
    </xf>
    <xf numFmtId="0" fontId="13" fillId="0" borderId="23" xfId="33" applyFont="1" applyFill="1" applyBorder="1" applyAlignment="1">
      <alignment horizontal="center"/>
      <protection/>
    </xf>
    <xf numFmtId="0" fontId="13" fillId="0" borderId="12" xfId="33" applyFont="1" applyFill="1" applyBorder="1" applyAlignment="1">
      <alignment horizontal="centerContinuous"/>
      <protection/>
    </xf>
    <xf numFmtId="0" fontId="14" fillId="0" borderId="11" xfId="33" applyFont="1" applyFill="1" applyBorder="1" applyAlignment="1">
      <alignment/>
      <protection/>
    </xf>
    <xf numFmtId="0" fontId="13" fillId="0" borderId="13" xfId="33" applyFont="1" applyFill="1" applyBorder="1" applyAlignment="1">
      <alignment horizontal="centerContinuous"/>
      <protection/>
    </xf>
    <xf numFmtId="0" fontId="14" fillId="0" borderId="0" xfId="33" applyFont="1" applyFill="1" applyAlignment="1">
      <alignment/>
      <protection/>
    </xf>
    <xf numFmtId="0" fontId="13" fillId="0" borderId="0" xfId="0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6" fillId="0" borderId="0" xfId="33" applyFont="1" applyFill="1" applyAlignment="1">
      <alignment horizontal="centerContinuous" vertical="center"/>
      <protection/>
    </xf>
    <xf numFmtId="0" fontId="13" fillId="0" borderId="13" xfId="33" applyFont="1" applyFill="1" applyBorder="1" applyAlignment="1">
      <alignment horizontal="center" vertical="center"/>
      <protection/>
    </xf>
    <xf numFmtId="0" fontId="13" fillId="0" borderId="24" xfId="33" applyFont="1" applyFill="1" applyBorder="1" applyAlignment="1">
      <alignment horizontal="center" vertical="center"/>
      <protection/>
    </xf>
    <xf numFmtId="0" fontId="13" fillId="0" borderId="23" xfId="33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21" xfId="0" applyBorder="1" applyAlignment="1">
      <alignment/>
    </xf>
    <xf numFmtId="11" fontId="6" fillId="0" borderId="0" xfId="0" applyNumberFormat="1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2.50390625" style="124" customWidth="1"/>
    <col min="2" max="2" width="14.375" style="124" customWidth="1"/>
    <col min="3" max="3" width="10.50390625" style="124" customWidth="1"/>
    <col min="4" max="4" width="9.25390625" style="124" customWidth="1"/>
    <col min="5" max="5" width="9.375" style="124" customWidth="1"/>
    <col min="6" max="6" width="9.125" style="124" customWidth="1"/>
    <col min="7" max="7" width="10.125" style="124" customWidth="1"/>
    <col min="8" max="8" width="10.625" style="124" customWidth="1"/>
    <col min="9" max="9" width="7.75390625" style="124" customWidth="1"/>
    <col min="10" max="10" width="8.875" style="124" customWidth="1"/>
    <col min="11" max="11" width="10.625" style="124" customWidth="1"/>
    <col min="12" max="12" width="9.875" style="124" customWidth="1"/>
    <col min="13" max="13" width="10.625" style="124" customWidth="1"/>
    <col min="14" max="14" width="12.50390625" style="124" customWidth="1"/>
    <col min="15" max="15" width="6.125" style="124" customWidth="1"/>
    <col min="16" max="16" width="6.625" style="124" customWidth="1"/>
    <col min="17" max="16384" width="9.00390625" style="124" customWidth="1"/>
  </cols>
  <sheetData>
    <row r="1" spans="1:14" ht="16.5">
      <c r="A1" s="178" t="s">
        <v>154</v>
      </c>
      <c r="B1" s="178"/>
      <c r="C1" s="183" t="s">
        <v>153</v>
      </c>
      <c r="D1" s="182"/>
      <c r="E1" s="182"/>
      <c r="F1" s="182"/>
      <c r="G1" s="182"/>
      <c r="H1" s="182"/>
      <c r="I1" s="182"/>
      <c r="J1" s="178" t="s">
        <v>152</v>
      </c>
      <c r="K1" s="178"/>
      <c r="L1" s="177" t="s">
        <v>151</v>
      </c>
      <c r="M1" s="176"/>
      <c r="N1" s="175"/>
    </row>
    <row r="2" spans="1:14" ht="16.5">
      <c r="A2" s="178" t="s">
        <v>150</v>
      </c>
      <c r="B2" s="181"/>
      <c r="C2" s="180" t="s">
        <v>149</v>
      </c>
      <c r="D2" s="179"/>
      <c r="E2" s="179"/>
      <c r="F2" s="179"/>
      <c r="G2" s="179"/>
      <c r="H2" s="179"/>
      <c r="I2" s="179"/>
      <c r="J2" s="178" t="s">
        <v>148</v>
      </c>
      <c r="K2" s="178"/>
      <c r="L2" s="177" t="s">
        <v>147</v>
      </c>
      <c r="M2" s="176"/>
      <c r="N2" s="175"/>
    </row>
    <row r="3" spans="1:14" ht="45" customHeight="1">
      <c r="A3" s="174" t="s">
        <v>146</v>
      </c>
      <c r="B3" s="173"/>
      <c r="C3" s="17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6.5">
      <c r="A4" s="172" t="s">
        <v>145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s="1" customFormat="1" ht="19.5" customHeight="1">
      <c r="A5" s="170" t="s">
        <v>0</v>
      </c>
      <c r="B5" s="169"/>
      <c r="C5" s="168" t="s">
        <v>144</v>
      </c>
      <c r="D5" s="167" t="s">
        <v>143</v>
      </c>
      <c r="E5" s="166"/>
      <c r="F5" s="166"/>
      <c r="G5" s="166"/>
      <c r="H5" s="166"/>
      <c r="I5" s="166"/>
      <c r="J5" s="165"/>
      <c r="K5" s="164" t="s">
        <v>142</v>
      </c>
      <c r="L5" s="163"/>
      <c r="M5" s="162"/>
      <c r="N5" s="161" t="s">
        <v>1</v>
      </c>
    </row>
    <row r="6" spans="1:14" s="1" customFormat="1" ht="42.75" customHeight="1">
      <c r="A6" s="160" t="s">
        <v>141</v>
      </c>
      <c r="B6" s="159" t="s">
        <v>2</v>
      </c>
      <c r="C6" s="158" t="s">
        <v>140</v>
      </c>
      <c r="D6" s="157" t="s">
        <v>139</v>
      </c>
      <c r="E6" s="157" t="s">
        <v>138</v>
      </c>
      <c r="F6" s="157" t="s">
        <v>137</v>
      </c>
      <c r="G6" s="157" t="s">
        <v>136</v>
      </c>
      <c r="H6" s="157" t="s">
        <v>135</v>
      </c>
      <c r="I6" s="157" t="s">
        <v>134</v>
      </c>
      <c r="J6" s="157" t="s">
        <v>133</v>
      </c>
      <c r="K6" s="156" t="s">
        <v>3</v>
      </c>
      <c r="L6" s="155"/>
      <c r="M6" s="154"/>
      <c r="N6" s="153" t="s">
        <v>132</v>
      </c>
    </row>
    <row r="7" spans="1:14" s="1" customFormat="1" ht="49.5" customHeight="1">
      <c r="A7" s="152"/>
      <c r="B7" s="151"/>
      <c r="C7" s="150"/>
      <c r="D7" s="149"/>
      <c r="E7" s="149"/>
      <c r="F7" s="149"/>
      <c r="G7" s="149"/>
      <c r="H7" s="149"/>
      <c r="I7" s="149"/>
      <c r="J7" s="149"/>
      <c r="K7" s="148" t="s">
        <v>131</v>
      </c>
      <c r="L7" s="148" t="s">
        <v>4</v>
      </c>
      <c r="M7" s="148" t="s">
        <v>130</v>
      </c>
      <c r="N7" s="147"/>
    </row>
    <row r="8" spans="1:26" ht="31.5" customHeight="1">
      <c r="A8" s="146" t="s">
        <v>129</v>
      </c>
      <c r="B8" s="145"/>
      <c r="C8" s="144"/>
      <c r="D8" s="143">
        <f>D9</f>
        <v>3</v>
      </c>
      <c r="E8" s="143">
        <f>E9</f>
        <v>0</v>
      </c>
      <c r="F8" s="143">
        <f>F9</f>
        <v>0</v>
      </c>
      <c r="G8" s="143">
        <f>G9</f>
        <v>0</v>
      </c>
      <c r="H8" s="143">
        <f>H9</f>
        <v>0</v>
      </c>
      <c r="I8" s="143">
        <f>I9</f>
        <v>1</v>
      </c>
      <c r="J8" s="143">
        <f>J9</f>
        <v>11</v>
      </c>
      <c r="K8" s="143">
        <f>K9</f>
        <v>27164</v>
      </c>
      <c r="L8" s="143">
        <f>L9</f>
        <v>2352</v>
      </c>
      <c r="M8" s="143">
        <f>M9</f>
        <v>24812</v>
      </c>
      <c r="N8" s="132">
        <f>N9</f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ht="30" customHeight="1">
      <c r="A9" s="84" t="s">
        <v>128</v>
      </c>
      <c r="B9" s="142"/>
      <c r="C9" s="139"/>
      <c r="D9" s="135">
        <f>D10+D13</f>
        <v>3</v>
      </c>
      <c r="E9" s="135">
        <f>E10+E13</f>
        <v>0</v>
      </c>
      <c r="F9" s="135">
        <f>F10+F13</f>
        <v>0</v>
      </c>
      <c r="G9" s="135">
        <f>G10+G13</f>
        <v>0</v>
      </c>
      <c r="H9" s="135">
        <f>H10+H13</f>
        <v>0</v>
      </c>
      <c r="I9" s="135">
        <f>I10+I13</f>
        <v>1</v>
      </c>
      <c r="J9" s="135">
        <f>J10+J13</f>
        <v>11</v>
      </c>
      <c r="K9" s="135">
        <f>K10+K13</f>
        <v>27164</v>
      </c>
      <c r="L9" s="135">
        <f>L10+L13</f>
        <v>2352</v>
      </c>
      <c r="M9" s="135">
        <f>M10+M13</f>
        <v>24812</v>
      </c>
      <c r="N9" s="132">
        <f>N10</f>
        <v>0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ht="33" customHeight="1">
      <c r="A10" s="84" t="s">
        <v>127</v>
      </c>
      <c r="B10" s="2" t="s">
        <v>126</v>
      </c>
      <c r="C10" s="141"/>
      <c r="D10" s="136">
        <f>SUM(D11:D12)</f>
        <v>0</v>
      </c>
      <c r="E10" s="136">
        <f>SUM(E11:E12)</f>
        <v>0</v>
      </c>
      <c r="F10" s="136">
        <f>SUM(F11:F12)</f>
        <v>0</v>
      </c>
      <c r="G10" s="136">
        <f>SUM(G11:G12)</f>
        <v>0</v>
      </c>
      <c r="H10" s="136">
        <f>SUM(H11:H12)</f>
        <v>0</v>
      </c>
      <c r="I10" s="136">
        <f>SUM(I11:I12)</f>
        <v>1</v>
      </c>
      <c r="J10" s="136">
        <f>SUM(J11:J12)</f>
        <v>7</v>
      </c>
      <c r="K10" s="136">
        <f>SUM(K11:K12)</f>
        <v>18062</v>
      </c>
      <c r="L10" s="136">
        <f>SUM(L11:L12)</f>
        <v>1750</v>
      </c>
      <c r="M10" s="136">
        <f>SUM(M11:M12)</f>
        <v>16312</v>
      </c>
      <c r="N10" s="132">
        <f>N11</f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ht="39.75" customHeight="1">
      <c r="A11" s="138"/>
      <c r="B11" s="2" t="s">
        <v>126</v>
      </c>
      <c r="C11" s="137" t="s">
        <v>125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7</v>
      </c>
      <c r="K11" s="135">
        <f>L11+M11</f>
        <v>17972</v>
      </c>
      <c r="L11" s="135">
        <v>1750</v>
      </c>
      <c r="M11" s="135">
        <v>16222</v>
      </c>
      <c r="N11" s="132">
        <f>N12</f>
        <v>0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ht="31.5" customHeight="1">
      <c r="A12" s="138"/>
      <c r="B12" s="140" t="s">
        <v>124</v>
      </c>
      <c r="C12" s="137" t="s">
        <v>123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1</v>
      </c>
      <c r="J12" s="135">
        <v>0</v>
      </c>
      <c r="K12" s="135">
        <f>L12+M12</f>
        <v>90</v>
      </c>
      <c r="L12" s="134">
        <v>0</v>
      </c>
      <c r="M12" s="133">
        <v>90</v>
      </c>
      <c r="N12" s="132">
        <f>N13</f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 ht="45.75" customHeight="1">
      <c r="A13" s="84" t="s">
        <v>122</v>
      </c>
      <c r="B13" s="2" t="s">
        <v>118</v>
      </c>
      <c r="C13" s="139"/>
      <c r="D13" s="135">
        <f>SUM(D14:D18)</f>
        <v>3</v>
      </c>
      <c r="E13" s="135">
        <f>SUM(E14:E18)</f>
        <v>0</v>
      </c>
      <c r="F13" s="135">
        <f>SUM(F14:F18)</f>
        <v>0</v>
      </c>
      <c r="G13" s="135">
        <f>SUM(G14:G18)</f>
        <v>0</v>
      </c>
      <c r="H13" s="135">
        <f>SUM(H14:H18)</f>
        <v>0</v>
      </c>
      <c r="I13" s="135">
        <f>SUM(I14:I18)</f>
        <v>0</v>
      </c>
      <c r="J13" s="135">
        <f>SUM(J14:J18)</f>
        <v>4</v>
      </c>
      <c r="K13" s="135">
        <f>SUM(K14:K18)</f>
        <v>9102</v>
      </c>
      <c r="L13" s="135">
        <f>SUM(L14:L18)</f>
        <v>602</v>
      </c>
      <c r="M13" s="135">
        <f>SUM(M14:M18)</f>
        <v>8500</v>
      </c>
      <c r="N13" s="135">
        <f>SUM(N14:N18)</f>
        <v>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26" ht="34.5" customHeight="1">
      <c r="A14" s="138"/>
      <c r="B14" s="3" t="s">
        <v>121</v>
      </c>
      <c r="C14" s="137" t="s">
        <v>120</v>
      </c>
      <c r="D14" s="136">
        <v>3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5">
        <v>0</v>
      </c>
      <c r="K14" s="135">
        <f>L14+M14</f>
        <v>250</v>
      </c>
      <c r="L14" s="134">
        <v>250</v>
      </c>
      <c r="M14" s="133">
        <v>0</v>
      </c>
      <c r="N14" s="132">
        <f>N15</f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1:26" ht="34.5" customHeight="1">
      <c r="A15" s="138"/>
      <c r="B15" s="2" t="s">
        <v>118</v>
      </c>
      <c r="C15" s="137" t="s">
        <v>119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5">
        <v>1</v>
      </c>
      <c r="K15" s="135">
        <f>L15+M15</f>
        <v>92</v>
      </c>
      <c r="L15" s="134">
        <v>92</v>
      </c>
      <c r="M15" s="133">
        <v>0</v>
      </c>
      <c r="N15" s="132">
        <f>N16</f>
        <v>0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31.5" customHeight="1">
      <c r="A16" s="138"/>
      <c r="B16" s="2" t="s">
        <v>118</v>
      </c>
      <c r="C16" s="137" t="s">
        <v>117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5">
        <v>1</v>
      </c>
      <c r="K16" s="135">
        <f>L16+M16</f>
        <v>7000</v>
      </c>
      <c r="L16" s="134">
        <v>0</v>
      </c>
      <c r="M16" s="133">
        <v>7000</v>
      </c>
      <c r="N16" s="132">
        <f>N17</f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33.75" customHeight="1">
      <c r="A17" s="138"/>
      <c r="B17" s="3" t="s">
        <v>116</v>
      </c>
      <c r="C17" s="137" t="s">
        <v>115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5">
        <v>1</v>
      </c>
      <c r="K17" s="135">
        <f>L17+M17</f>
        <v>1500</v>
      </c>
      <c r="L17" s="134">
        <v>0</v>
      </c>
      <c r="M17" s="133">
        <v>1500</v>
      </c>
      <c r="N17" s="132">
        <f>N18</f>
        <v>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31.5" customHeight="1">
      <c r="A18" s="138"/>
      <c r="B18" s="2" t="s">
        <v>114</v>
      </c>
      <c r="C18" s="137" t="s">
        <v>113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5">
        <v>1</v>
      </c>
      <c r="K18" s="135">
        <f>L18+M18</f>
        <v>260</v>
      </c>
      <c r="L18" s="134">
        <v>260</v>
      </c>
      <c r="M18" s="133">
        <v>0</v>
      </c>
      <c r="N18" s="132">
        <f>N19</f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 ht="19.5" customHeight="1">
      <c r="A19" s="131"/>
      <c r="B19" s="130"/>
      <c r="C19" s="129"/>
      <c r="D19" s="128"/>
      <c r="E19" s="128"/>
      <c r="F19" s="128"/>
      <c r="G19" s="128"/>
      <c r="H19" s="128"/>
      <c r="I19" s="128"/>
      <c r="J19" s="128"/>
      <c r="K19" s="127"/>
      <c r="L19" s="127"/>
      <c r="M19" s="127"/>
      <c r="N19" s="126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12" s="1" customFormat="1" ht="18" customHeight="1">
      <c r="A20" s="96" t="s">
        <v>112</v>
      </c>
      <c r="B20" s="97"/>
      <c r="C20" s="97"/>
      <c r="D20" s="97"/>
      <c r="E20" s="97"/>
      <c r="F20" s="97"/>
      <c r="G20" s="97"/>
      <c r="H20" s="97"/>
      <c r="I20" s="97"/>
      <c r="J20" s="97"/>
      <c r="L20" s="81"/>
    </row>
    <row r="21" spans="1:12" s="1" customFormat="1" ht="18" customHeight="1">
      <c r="A21" s="98" t="s">
        <v>111</v>
      </c>
      <c r="B21" s="97"/>
      <c r="C21" s="97"/>
      <c r="D21" s="97"/>
      <c r="E21" s="97"/>
      <c r="F21" s="97"/>
      <c r="G21" s="97"/>
      <c r="H21" s="97"/>
      <c r="I21" s="97"/>
      <c r="J21" s="97"/>
      <c r="L21" s="81"/>
    </row>
    <row r="22" s="1" customFormat="1" ht="18" customHeight="1">
      <c r="A22" s="82" t="s">
        <v>110</v>
      </c>
    </row>
    <row r="23" spans="1:13" s="1" customFormat="1" ht="18" customHeight="1">
      <c r="A23" s="81" t="s">
        <v>109</v>
      </c>
      <c r="M23" s="83"/>
    </row>
    <row r="24" spans="1:13" s="1" customFormat="1" ht="18" customHeight="1">
      <c r="A24" s="81" t="s">
        <v>108</v>
      </c>
      <c r="M24" s="83"/>
    </row>
    <row r="25" ht="16.5">
      <c r="A25" s="81"/>
    </row>
  </sheetData>
  <sheetProtection/>
  <mergeCells count="11"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</mergeCells>
  <printOptions horizontalCentered="1"/>
  <pageMargins left="0.3937007874015748" right="0" top="1.1811023622047245" bottom="0.1968503937007874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5.625" style="17" customWidth="1"/>
    <col min="2" max="2" width="21.375" style="17" customWidth="1"/>
    <col min="3" max="3" width="15.75390625" style="17" customWidth="1"/>
    <col min="4" max="4" width="9.25390625" style="17" customWidth="1"/>
    <col min="5" max="5" width="9.375" style="17" customWidth="1"/>
    <col min="6" max="6" width="19.75390625" style="17" customWidth="1"/>
    <col min="7" max="7" width="10.125" style="17" customWidth="1"/>
    <col min="8" max="8" width="10.625" style="17" customWidth="1"/>
    <col min="9" max="9" width="9.50390625" style="17" customWidth="1"/>
    <col min="10" max="10" width="8.875" style="17" customWidth="1"/>
    <col min="11" max="11" width="12.625" style="17" customWidth="1"/>
    <col min="12" max="12" width="11.375" style="17" customWidth="1"/>
    <col min="13" max="13" width="12.25390625" style="17" customWidth="1"/>
    <col min="14" max="14" width="12.50390625" style="17" customWidth="1"/>
    <col min="15" max="15" width="6.125" style="17" customWidth="1"/>
    <col min="16" max="16" width="6.625" style="17" customWidth="1"/>
    <col min="17" max="16384" width="9.00390625" style="17" customWidth="1"/>
  </cols>
  <sheetData>
    <row r="1" spans="1:14" ht="16.5">
      <c r="A1" s="14" t="s">
        <v>191</v>
      </c>
      <c r="B1" s="14"/>
      <c r="C1" s="15" t="s">
        <v>190</v>
      </c>
      <c r="D1" s="16"/>
      <c r="E1" s="16"/>
      <c r="F1" s="16"/>
      <c r="G1" s="16"/>
      <c r="H1" s="16"/>
      <c r="I1" s="16"/>
      <c r="J1" s="14" t="s">
        <v>189</v>
      </c>
      <c r="K1" s="14"/>
      <c r="L1" s="204" t="s">
        <v>188</v>
      </c>
      <c r="M1" s="203"/>
      <c r="N1" s="202"/>
    </row>
    <row r="2" spans="1:14" ht="16.5">
      <c r="A2" s="14" t="s">
        <v>187</v>
      </c>
      <c r="B2" s="18"/>
      <c r="C2" s="19" t="s">
        <v>186</v>
      </c>
      <c r="D2" s="20"/>
      <c r="E2" s="20"/>
      <c r="F2" s="20"/>
      <c r="G2" s="20"/>
      <c r="H2" s="20"/>
      <c r="I2" s="20"/>
      <c r="J2" s="14" t="s">
        <v>185</v>
      </c>
      <c r="K2" s="14"/>
      <c r="L2" s="204" t="s">
        <v>184</v>
      </c>
      <c r="M2" s="203"/>
      <c r="N2" s="202"/>
    </row>
    <row r="3" spans="1:14" ht="45" customHeight="1">
      <c r="A3" s="21" t="s">
        <v>201</v>
      </c>
      <c r="B3" s="22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6.5">
      <c r="A4" s="201" t="s">
        <v>182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31" customFormat="1" ht="19.5" customHeight="1">
      <c r="A5" s="24" t="s">
        <v>0</v>
      </c>
      <c r="B5" s="25"/>
      <c r="C5" s="26" t="s">
        <v>181</v>
      </c>
      <c r="D5" s="121" t="s">
        <v>180</v>
      </c>
      <c r="E5" s="122"/>
      <c r="F5" s="122"/>
      <c r="G5" s="122"/>
      <c r="H5" s="122"/>
      <c r="I5" s="122"/>
      <c r="J5" s="123"/>
      <c r="K5" s="27" t="s">
        <v>179</v>
      </c>
      <c r="L5" s="28"/>
      <c r="M5" s="29"/>
      <c r="N5" s="30" t="s">
        <v>1</v>
      </c>
    </row>
    <row r="6" spans="1:14" s="31" customFormat="1" ht="54.75" customHeight="1">
      <c r="A6" s="32" t="s">
        <v>178</v>
      </c>
      <c r="B6" s="33" t="s">
        <v>2</v>
      </c>
      <c r="C6" s="117" t="s">
        <v>177</v>
      </c>
      <c r="D6" s="119" t="s">
        <v>176</v>
      </c>
      <c r="E6" s="119" t="s">
        <v>175</v>
      </c>
      <c r="F6" s="119" t="s">
        <v>200</v>
      </c>
      <c r="G6" s="119" t="s">
        <v>173</v>
      </c>
      <c r="H6" s="119" t="s">
        <v>172</v>
      </c>
      <c r="I6" s="119" t="s">
        <v>171</v>
      </c>
      <c r="J6" s="119" t="s">
        <v>170</v>
      </c>
      <c r="K6" s="34" t="s">
        <v>3</v>
      </c>
      <c r="L6" s="35"/>
      <c r="M6" s="36"/>
      <c r="N6" s="37" t="s">
        <v>169</v>
      </c>
    </row>
    <row r="7" spans="1:14" s="31" customFormat="1" ht="49.5" customHeight="1">
      <c r="A7" s="38"/>
      <c r="B7" s="39"/>
      <c r="C7" s="118"/>
      <c r="D7" s="120"/>
      <c r="E7" s="120"/>
      <c r="F7" s="120"/>
      <c r="G7" s="120"/>
      <c r="H7" s="120"/>
      <c r="I7" s="120"/>
      <c r="J7" s="120"/>
      <c r="K7" s="40" t="s">
        <v>168</v>
      </c>
      <c r="L7" s="40" t="s">
        <v>4</v>
      </c>
      <c r="M7" s="40" t="s">
        <v>167</v>
      </c>
      <c r="N7" s="41"/>
    </row>
    <row r="8" spans="1:26" ht="25.5" customHeight="1">
      <c r="A8" s="42" t="s">
        <v>199</v>
      </c>
      <c r="B8" s="43"/>
      <c r="C8" s="44"/>
      <c r="D8" s="45">
        <f>D9</f>
        <v>2</v>
      </c>
      <c r="E8" s="45">
        <f>E9</f>
        <v>2</v>
      </c>
      <c r="F8" s="45">
        <f>F9</f>
        <v>2</v>
      </c>
      <c r="G8" s="45">
        <f>G9</f>
        <v>2</v>
      </c>
      <c r="H8" s="45">
        <f>H9</f>
        <v>1</v>
      </c>
      <c r="I8" s="45">
        <f>I9</f>
        <v>7</v>
      </c>
      <c r="J8" s="45">
        <f>J9</f>
        <v>34</v>
      </c>
      <c r="K8" s="45">
        <f>K9</f>
        <v>386636</v>
      </c>
      <c r="L8" s="45">
        <f>L9</f>
        <v>80621</v>
      </c>
      <c r="M8" s="45">
        <f>M9</f>
        <v>306015</v>
      </c>
      <c r="N8" s="45">
        <f>N9</f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49" customFormat="1" ht="20.25" customHeight="1">
      <c r="A9" s="4" t="s">
        <v>32</v>
      </c>
      <c r="B9" s="46"/>
      <c r="C9" s="47"/>
      <c r="D9" s="48">
        <f>D10+D27+D41+D48</f>
        <v>2</v>
      </c>
      <c r="E9" s="48">
        <f>E10+E27+E41+E48</f>
        <v>2</v>
      </c>
      <c r="F9" s="48">
        <f>F10+F27+F41+F48</f>
        <v>2</v>
      </c>
      <c r="G9" s="48">
        <f>G10+G27+G41+G48</f>
        <v>2</v>
      </c>
      <c r="H9" s="48">
        <f>H10+H27+H41+H48</f>
        <v>1</v>
      </c>
      <c r="I9" s="48">
        <f>I10+I27+I41+I48</f>
        <v>7</v>
      </c>
      <c r="J9" s="48">
        <f>J10+J27+J41+J48</f>
        <v>34</v>
      </c>
      <c r="K9" s="48">
        <f>K10+K27+K41+K48</f>
        <v>386636</v>
      </c>
      <c r="L9" s="48">
        <f>L10+L27+L41+L48</f>
        <v>80621</v>
      </c>
      <c r="M9" s="48">
        <f>M10+M27+M41+M48</f>
        <v>306015</v>
      </c>
      <c r="N9" s="48">
        <f>N10+N27+N41+N48</f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49" customFormat="1" ht="28.5" customHeight="1">
      <c r="A10" s="50" t="s">
        <v>33</v>
      </c>
      <c r="B10" s="2"/>
      <c r="D10" s="51">
        <f>SUM(D11:D26)</f>
        <v>2</v>
      </c>
      <c r="E10" s="51">
        <f>SUM(E11:E26)</f>
        <v>2</v>
      </c>
      <c r="F10" s="51">
        <f>SUM(F11:F26)</f>
        <v>1</v>
      </c>
      <c r="G10" s="51">
        <f>SUM(G11:G26)</f>
        <v>0</v>
      </c>
      <c r="H10" s="51">
        <f>SUM(H11:H26)</f>
        <v>1</v>
      </c>
      <c r="I10" s="51">
        <f>SUM(I11:I26)</f>
        <v>7</v>
      </c>
      <c r="J10" s="51">
        <f>SUM(J11:J26)</f>
        <v>20</v>
      </c>
      <c r="K10" s="51">
        <f>SUM(K11:K26)</f>
        <v>248225</v>
      </c>
      <c r="L10" s="51">
        <f>SUM(L11:L26)</f>
        <v>61728</v>
      </c>
      <c r="M10" s="51">
        <f>SUM(M11:M26)</f>
        <v>186497</v>
      </c>
      <c r="N10" s="51">
        <f>SUM(N11:N26)</f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49" customFormat="1" ht="21.75" customHeight="1">
      <c r="A11" s="4"/>
      <c r="B11" s="3" t="s">
        <v>198</v>
      </c>
      <c r="C11" s="52" t="s">
        <v>39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1</v>
      </c>
      <c r="J11" s="12">
        <v>0</v>
      </c>
      <c r="K11" s="48">
        <f>SUM(L11:M11)</f>
        <v>150</v>
      </c>
      <c r="L11" s="12">
        <v>0</v>
      </c>
      <c r="M11" s="13">
        <v>150</v>
      </c>
      <c r="N11" s="53"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9" customFormat="1" ht="21.75" customHeight="1">
      <c r="A12" s="54"/>
      <c r="B12" s="3" t="s">
        <v>56</v>
      </c>
      <c r="C12" s="87" t="s">
        <v>34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12">
        <v>1</v>
      </c>
      <c r="K12" s="48">
        <f>SUM(L12:M12)</f>
        <v>8000</v>
      </c>
      <c r="L12" s="12">
        <v>0</v>
      </c>
      <c r="M12" s="13">
        <v>8000</v>
      </c>
      <c r="N12" s="53"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49" customFormat="1" ht="21.75" customHeight="1">
      <c r="A13" s="54"/>
      <c r="B13" s="3" t="s">
        <v>198</v>
      </c>
      <c r="C13" s="10" t="s">
        <v>27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4</v>
      </c>
      <c r="K13" s="48">
        <f>SUM(L13:M13)</f>
        <v>1402</v>
      </c>
      <c r="L13" s="48">
        <v>1402</v>
      </c>
      <c r="M13" s="48">
        <v>0</v>
      </c>
      <c r="N13" s="53"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9" customFormat="1" ht="21.75" customHeight="1">
      <c r="A14" s="54"/>
      <c r="B14" s="3" t="s">
        <v>62</v>
      </c>
      <c r="C14" s="10" t="s">
        <v>64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2</v>
      </c>
      <c r="K14" s="48">
        <f>SUM(L14:M14)</f>
        <v>810</v>
      </c>
      <c r="L14" s="48">
        <v>0</v>
      </c>
      <c r="M14" s="48">
        <v>810</v>
      </c>
      <c r="N14" s="53"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49" customFormat="1" ht="21.75" customHeight="1">
      <c r="A15" s="54"/>
      <c r="B15" s="3" t="s">
        <v>197</v>
      </c>
      <c r="C15" s="10" t="s">
        <v>35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12">
        <v>1</v>
      </c>
      <c r="K15" s="48">
        <f>SUM(L15:M15)</f>
        <v>500</v>
      </c>
      <c r="L15" s="12">
        <v>0</v>
      </c>
      <c r="M15" s="13">
        <v>500</v>
      </c>
      <c r="N15" s="48"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49" customFormat="1" ht="21.75" customHeight="1">
      <c r="A16" s="54"/>
      <c r="B16" s="3" t="s">
        <v>63</v>
      </c>
      <c r="C16" s="10" t="s">
        <v>65</v>
      </c>
      <c r="D16" s="48">
        <v>0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>SUM(L16:M16)</f>
        <v>880</v>
      </c>
      <c r="L16" s="12">
        <v>0</v>
      </c>
      <c r="M16" s="13">
        <v>880</v>
      </c>
      <c r="N16" s="4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49" customFormat="1" ht="21.75" customHeight="1">
      <c r="A17" s="54"/>
      <c r="B17" s="3" t="s">
        <v>197</v>
      </c>
      <c r="C17" s="10" t="s">
        <v>36</v>
      </c>
      <c r="D17" s="48">
        <v>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12">
        <v>0</v>
      </c>
      <c r="K17" s="48">
        <f>SUM(L17:M17)</f>
        <v>2000</v>
      </c>
      <c r="L17" s="12">
        <v>2000</v>
      </c>
      <c r="M17" s="13">
        <v>0</v>
      </c>
      <c r="N17" s="48"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49" customFormat="1" ht="21.75" customHeight="1">
      <c r="A18" s="54"/>
      <c r="B18" s="3" t="s">
        <v>197</v>
      </c>
      <c r="C18" s="52" t="s">
        <v>46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12">
        <v>1</v>
      </c>
      <c r="K18" s="48">
        <f>SUM(L18:M18)</f>
        <v>92</v>
      </c>
      <c r="L18" s="12">
        <v>92</v>
      </c>
      <c r="M18" s="13">
        <v>0</v>
      </c>
      <c r="N18" s="53"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49" customFormat="1" ht="21.75" customHeight="1">
      <c r="A19" s="54"/>
      <c r="B19" s="3" t="s">
        <v>197</v>
      </c>
      <c r="C19" s="52" t="s">
        <v>37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1</v>
      </c>
      <c r="J19" s="48">
        <v>1</v>
      </c>
      <c r="K19" s="48">
        <f>SUM(L19:M19)</f>
        <v>419</v>
      </c>
      <c r="L19" s="48">
        <v>119</v>
      </c>
      <c r="M19" s="48">
        <v>300</v>
      </c>
      <c r="N19" s="53"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49" customFormat="1" ht="21.75" customHeight="1">
      <c r="A20" s="54"/>
      <c r="B20" s="3" t="s">
        <v>197</v>
      </c>
      <c r="C20" s="52" t="s">
        <v>49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4</v>
      </c>
      <c r="K20" s="48">
        <f>SUM(L20:M20)</f>
        <v>8000</v>
      </c>
      <c r="L20" s="48">
        <v>0</v>
      </c>
      <c r="M20" s="48">
        <v>8000</v>
      </c>
      <c r="N20" s="48"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49" customFormat="1" ht="21.75" customHeight="1">
      <c r="A21" s="54"/>
      <c r="B21" s="3" t="s">
        <v>197</v>
      </c>
      <c r="C21" s="52" t="s">
        <v>40</v>
      </c>
      <c r="D21" s="48">
        <v>0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f>SUM(L21:M21)</f>
        <v>800</v>
      </c>
      <c r="L21" s="48">
        <v>0</v>
      </c>
      <c r="M21" s="48">
        <v>800</v>
      </c>
      <c r="N21" s="48"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49" customFormat="1" ht="21.75" customHeight="1">
      <c r="A22" s="54"/>
      <c r="B22" s="3" t="s">
        <v>197</v>
      </c>
      <c r="C22" s="52" t="s">
        <v>38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1</v>
      </c>
      <c r="K22" s="48">
        <f>SUM(L22:M22)</f>
        <v>91</v>
      </c>
      <c r="L22" s="48">
        <v>91</v>
      </c>
      <c r="M22" s="48">
        <v>0</v>
      </c>
      <c r="N22" s="48"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49" customFormat="1" ht="21.75" customHeight="1">
      <c r="A23" s="54"/>
      <c r="B23" s="3" t="s">
        <v>197</v>
      </c>
      <c r="C23" s="52" t="s">
        <v>45</v>
      </c>
      <c r="D23" s="48">
        <v>1</v>
      </c>
      <c r="E23" s="48">
        <v>0</v>
      </c>
      <c r="F23" s="48">
        <v>0</v>
      </c>
      <c r="G23" s="48">
        <v>0</v>
      </c>
      <c r="H23" s="48">
        <v>1</v>
      </c>
      <c r="I23" s="48">
        <v>1</v>
      </c>
      <c r="J23" s="48">
        <v>2</v>
      </c>
      <c r="K23" s="48">
        <f>SUM(L23:M23)</f>
        <v>55770</v>
      </c>
      <c r="L23" s="48">
        <v>55770</v>
      </c>
      <c r="M23" s="48">
        <v>0</v>
      </c>
      <c r="N23" s="48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49" customFormat="1" ht="21.75" customHeight="1">
      <c r="A24" s="54"/>
      <c r="B24" s="3" t="s">
        <v>197</v>
      </c>
      <c r="C24" s="52" t="s">
        <v>48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12">
        <v>1</v>
      </c>
      <c r="K24" s="48">
        <f>SUM(L24:M24)</f>
        <v>165000</v>
      </c>
      <c r="L24" s="12">
        <v>2000</v>
      </c>
      <c r="M24" s="13">
        <v>163000</v>
      </c>
      <c r="N24" s="48">
        <v>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49" customFormat="1" ht="21.75" customHeight="1">
      <c r="A25" s="54"/>
      <c r="B25" s="3" t="s">
        <v>197</v>
      </c>
      <c r="C25" s="52" t="s">
        <v>196</v>
      </c>
      <c r="D25" s="48">
        <v>0</v>
      </c>
      <c r="E25" s="48">
        <v>1</v>
      </c>
      <c r="F25" s="48">
        <v>0</v>
      </c>
      <c r="G25" s="48">
        <v>0</v>
      </c>
      <c r="H25" s="48">
        <v>0</v>
      </c>
      <c r="I25" s="48">
        <v>4</v>
      </c>
      <c r="J25" s="48">
        <v>1</v>
      </c>
      <c r="K25" s="48">
        <f>SUM(L25:M25)</f>
        <v>2154</v>
      </c>
      <c r="L25" s="48">
        <v>97</v>
      </c>
      <c r="M25" s="48">
        <v>2057</v>
      </c>
      <c r="N25" s="48"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49" customFormat="1" ht="20.25" customHeight="1">
      <c r="A26" s="54"/>
      <c r="B26" s="3" t="s">
        <v>195</v>
      </c>
      <c r="C26" s="52" t="s">
        <v>159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12">
        <v>1</v>
      </c>
      <c r="K26" s="48">
        <f>SUM(L26:M26)</f>
        <v>2157</v>
      </c>
      <c r="L26" s="12">
        <v>157</v>
      </c>
      <c r="M26" s="13">
        <v>2000</v>
      </c>
      <c r="N26" s="48"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49" customFormat="1" ht="42" customHeight="1">
      <c r="A27" s="50" t="s">
        <v>194</v>
      </c>
      <c r="B27" s="3"/>
      <c r="C27" s="52"/>
      <c r="D27" s="51">
        <f>SUM(D28:D40)</f>
        <v>0</v>
      </c>
      <c r="E27" s="51">
        <f>SUM(E28:E40)</f>
        <v>0</v>
      </c>
      <c r="F27" s="51">
        <f>SUM(F28:F40)</f>
        <v>0</v>
      </c>
      <c r="G27" s="51">
        <f>SUM(G28:G40)</f>
        <v>2</v>
      </c>
      <c r="H27" s="51">
        <f>SUM(H28:H40)</f>
        <v>0</v>
      </c>
      <c r="I27" s="51">
        <f>SUM(I28:I40)</f>
        <v>0</v>
      </c>
      <c r="J27" s="51">
        <f>SUM(J28:J40)</f>
        <v>8</v>
      </c>
      <c r="K27" s="51">
        <f>SUM(K28:K40)</f>
        <v>43163</v>
      </c>
      <c r="L27" s="51">
        <f>SUM(L28:L40)</f>
        <v>3723</v>
      </c>
      <c r="M27" s="51">
        <f>SUM(M28:M40)</f>
        <v>39440</v>
      </c>
      <c r="N27" s="51">
        <f>SUM(N28:N40)</f>
        <v>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49" customFormat="1" ht="21.75" customHeight="1">
      <c r="A28" s="54"/>
      <c r="B28" s="3" t="s">
        <v>165</v>
      </c>
      <c r="C28" s="87" t="s">
        <v>193</v>
      </c>
      <c r="D28" s="48">
        <v>0</v>
      </c>
      <c r="E28" s="48">
        <v>0</v>
      </c>
      <c r="F28" s="48">
        <v>0</v>
      </c>
      <c r="G28" s="48">
        <v>1</v>
      </c>
      <c r="H28" s="48">
        <v>0</v>
      </c>
      <c r="I28" s="48">
        <v>0</v>
      </c>
      <c r="J28" s="12">
        <v>1</v>
      </c>
      <c r="K28" s="48">
        <f>SUM(L28:M28)</f>
        <v>21000</v>
      </c>
      <c r="L28" s="12">
        <v>0</v>
      </c>
      <c r="M28" s="13">
        <v>21000</v>
      </c>
      <c r="N28" s="53"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49" customFormat="1" ht="21.75" customHeight="1">
      <c r="A29" s="54"/>
      <c r="B29" s="3" t="s">
        <v>165</v>
      </c>
      <c r="C29" s="87" t="s">
        <v>192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12">
        <v>1</v>
      </c>
      <c r="K29" s="48">
        <f>SUM(L29:M29)</f>
        <v>250</v>
      </c>
      <c r="L29" s="12">
        <v>0</v>
      </c>
      <c r="M29" s="13">
        <v>250</v>
      </c>
      <c r="N29" s="53">
        <v>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49" customFormat="1" ht="21.75" customHeight="1">
      <c r="A30" s="88"/>
      <c r="B30" s="5" t="s">
        <v>165</v>
      </c>
      <c r="C30" s="200" t="s">
        <v>162</v>
      </c>
      <c r="D30" s="90">
        <v>0</v>
      </c>
      <c r="E30" s="90">
        <v>0</v>
      </c>
      <c r="F30" s="90">
        <v>0</v>
      </c>
      <c r="G30" s="90">
        <v>1</v>
      </c>
      <c r="H30" s="90">
        <v>0</v>
      </c>
      <c r="I30" s="90">
        <v>0</v>
      </c>
      <c r="J30" s="91">
        <v>1</v>
      </c>
      <c r="K30" s="90">
        <f>SUM(L30:M30)</f>
        <v>3190</v>
      </c>
      <c r="L30" s="91">
        <v>0</v>
      </c>
      <c r="M30" s="92">
        <f>180+3010</f>
        <v>3190</v>
      </c>
      <c r="N30" s="55">
        <v>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14" s="49" customFormat="1" ht="16.5">
      <c r="A31" s="195" t="s">
        <v>191</v>
      </c>
      <c r="B31" s="195"/>
      <c r="C31" s="199" t="s">
        <v>190</v>
      </c>
      <c r="D31" s="198"/>
      <c r="E31" s="198"/>
      <c r="F31" s="198"/>
      <c r="G31" s="198"/>
      <c r="H31" s="198"/>
      <c r="I31" s="198"/>
      <c r="J31" s="195" t="s">
        <v>189</v>
      </c>
      <c r="K31" s="195"/>
      <c r="L31" s="194" t="s">
        <v>188</v>
      </c>
      <c r="M31" s="193"/>
      <c r="N31" s="192"/>
    </row>
    <row r="32" spans="1:14" s="49" customFormat="1" ht="16.5">
      <c r="A32" s="195" t="s">
        <v>187</v>
      </c>
      <c r="B32" s="197"/>
      <c r="C32" s="56" t="s">
        <v>186</v>
      </c>
      <c r="D32" s="196"/>
      <c r="E32" s="196"/>
      <c r="F32" s="196"/>
      <c r="G32" s="196"/>
      <c r="H32" s="196"/>
      <c r="I32" s="196"/>
      <c r="J32" s="195" t="s">
        <v>185</v>
      </c>
      <c r="K32" s="195"/>
      <c r="L32" s="194" t="s">
        <v>184</v>
      </c>
      <c r="M32" s="193"/>
      <c r="N32" s="192"/>
    </row>
    <row r="33" spans="1:14" s="49" customFormat="1" ht="45" customHeight="1">
      <c r="A33" s="57" t="s">
        <v>183</v>
      </c>
      <c r="B33" s="58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s="49" customFormat="1" ht="16.5">
      <c r="A34" s="191" t="s">
        <v>182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66" customFormat="1" ht="19.5" customHeight="1">
      <c r="A35" s="60" t="s">
        <v>0</v>
      </c>
      <c r="B35" s="61"/>
      <c r="C35" s="26" t="s">
        <v>181</v>
      </c>
      <c r="D35" s="114" t="s">
        <v>180</v>
      </c>
      <c r="E35" s="115"/>
      <c r="F35" s="115"/>
      <c r="G35" s="115"/>
      <c r="H35" s="115"/>
      <c r="I35" s="115"/>
      <c r="J35" s="116"/>
      <c r="K35" s="62" t="s">
        <v>179</v>
      </c>
      <c r="L35" s="63"/>
      <c r="M35" s="64"/>
      <c r="N35" s="65" t="s">
        <v>1</v>
      </c>
    </row>
    <row r="36" spans="1:14" s="66" customFormat="1" ht="42.75" customHeight="1">
      <c r="A36" s="67" t="s">
        <v>178</v>
      </c>
      <c r="B36" s="68" t="s">
        <v>2</v>
      </c>
      <c r="C36" s="112" t="s">
        <v>177</v>
      </c>
      <c r="D36" s="110" t="s">
        <v>176</v>
      </c>
      <c r="E36" s="110" t="s">
        <v>175</v>
      </c>
      <c r="F36" s="110" t="s">
        <v>174</v>
      </c>
      <c r="G36" s="110" t="s">
        <v>173</v>
      </c>
      <c r="H36" s="110" t="s">
        <v>172</v>
      </c>
      <c r="I36" s="110" t="s">
        <v>171</v>
      </c>
      <c r="J36" s="110" t="s">
        <v>170</v>
      </c>
      <c r="K36" s="69" t="s">
        <v>3</v>
      </c>
      <c r="L36" s="70"/>
      <c r="M36" s="71"/>
      <c r="N36" s="37" t="s">
        <v>169</v>
      </c>
    </row>
    <row r="37" spans="1:14" s="66" customFormat="1" ht="49.5" customHeight="1">
      <c r="A37" s="72"/>
      <c r="B37" s="73"/>
      <c r="C37" s="113"/>
      <c r="D37" s="111"/>
      <c r="E37" s="111"/>
      <c r="F37" s="111"/>
      <c r="G37" s="111"/>
      <c r="H37" s="111"/>
      <c r="I37" s="111"/>
      <c r="J37" s="111"/>
      <c r="K37" s="74" t="s">
        <v>168</v>
      </c>
      <c r="L37" s="74" t="s">
        <v>4</v>
      </c>
      <c r="M37" s="74" t="s">
        <v>167</v>
      </c>
      <c r="N37" s="75"/>
    </row>
    <row r="38" spans="1:26" s="49" customFormat="1" ht="21.75" customHeight="1">
      <c r="A38" s="54"/>
      <c r="B38" s="3" t="s">
        <v>165</v>
      </c>
      <c r="C38" s="10" t="s">
        <v>163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12">
        <f>2+1</f>
        <v>3</v>
      </c>
      <c r="K38" s="48">
        <f>SUM(L38:M38)</f>
        <v>5632</v>
      </c>
      <c r="L38" s="12">
        <v>1632</v>
      </c>
      <c r="M38" s="13">
        <v>4000</v>
      </c>
      <c r="N38" s="53"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49" customFormat="1" ht="18.75" customHeight="1">
      <c r="A39" s="54"/>
      <c r="B39" s="11" t="s">
        <v>165</v>
      </c>
      <c r="C39" s="87" t="s">
        <v>166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12">
        <v>1</v>
      </c>
      <c r="K39" s="48">
        <f>SUM(L39:M39)</f>
        <v>91</v>
      </c>
      <c r="L39" s="12">
        <v>91</v>
      </c>
      <c r="M39" s="13"/>
      <c r="N39" s="5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49" customFormat="1" ht="26.25" customHeight="1">
      <c r="A40" s="93"/>
      <c r="B40" s="11" t="s">
        <v>165</v>
      </c>
      <c r="C40" s="52" t="s">
        <v>158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2">
        <v>1</v>
      </c>
      <c r="K40" s="48">
        <f>SUM(L40:M40)</f>
        <v>13000</v>
      </c>
      <c r="L40" s="12">
        <v>2000</v>
      </c>
      <c r="M40" s="13">
        <v>11000</v>
      </c>
      <c r="N40" s="53"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49" customFormat="1" ht="33.75" customHeight="1">
      <c r="A41" s="50" t="s">
        <v>164</v>
      </c>
      <c r="B41" s="11"/>
      <c r="C41" s="3"/>
      <c r="D41" s="51">
        <f>SUM(D42:D47)</f>
        <v>0</v>
      </c>
      <c r="E41" s="51">
        <f>SUM(E42:E47)</f>
        <v>0</v>
      </c>
      <c r="F41" s="51">
        <f>SUM(F42:F47)</f>
        <v>1</v>
      </c>
      <c r="G41" s="51">
        <f>SUM(G42:G47)</f>
        <v>0</v>
      </c>
      <c r="H41" s="51">
        <f>SUM(H42:H47)</f>
        <v>0</v>
      </c>
      <c r="I41" s="51">
        <f>SUM(I42:I47)</f>
        <v>0</v>
      </c>
      <c r="J41" s="51">
        <f>SUM(J42:J47)</f>
        <v>5</v>
      </c>
      <c r="K41" s="51">
        <f>SUM(K42:K47)</f>
        <v>94670</v>
      </c>
      <c r="L41" s="51">
        <f>SUM(L42:L47)</f>
        <v>14592</v>
      </c>
      <c r="M41" s="51">
        <f>SUM(M42:M47)</f>
        <v>80078</v>
      </c>
      <c r="N41" s="51">
        <f>SUM(N42:N47)</f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49" customFormat="1" ht="26.25" customHeight="1">
      <c r="A42" s="93"/>
      <c r="B42" s="11" t="s">
        <v>41</v>
      </c>
      <c r="C42" s="52" t="s">
        <v>163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12">
        <v>1</v>
      </c>
      <c r="K42" s="48">
        <f>SUM(L42:M42)</f>
        <v>500</v>
      </c>
      <c r="L42" s="12">
        <v>500</v>
      </c>
      <c r="M42" s="53">
        <v>0</v>
      </c>
      <c r="N42" s="53"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49" customFormat="1" ht="18.75" customHeight="1">
      <c r="A43" s="54"/>
      <c r="B43" s="11" t="s">
        <v>41</v>
      </c>
      <c r="C43" s="87" t="s">
        <v>162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12">
        <v>1</v>
      </c>
      <c r="K43" s="48">
        <f>SUM(L43:M43)</f>
        <v>6500</v>
      </c>
      <c r="L43" s="12">
        <v>0</v>
      </c>
      <c r="M43" s="13">
        <f>6500</f>
        <v>6500</v>
      </c>
      <c r="N43" s="53">
        <v>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49" customFormat="1" ht="28.5" customHeight="1">
      <c r="A44" s="54"/>
      <c r="B44" s="11" t="s">
        <v>41</v>
      </c>
      <c r="C44" s="52" t="s">
        <v>161</v>
      </c>
      <c r="D44" s="51">
        <v>0</v>
      </c>
      <c r="E44" s="51">
        <v>0</v>
      </c>
      <c r="F44" s="51">
        <v>1</v>
      </c>
      <c r="G44" s="51">
        <v>0</v>
      </c>
      <c r="H44" s="51">
        <v>0</v>
      </c>
      <c r="I44" s="51">
        <v>0</v>
      </c>
      <c r="J44" s="12">
        <v>0</v>
      </c>
      <c r="K44" s="48">
        <f>SUM(L44:M44)</f>
        <v>1378</v>
      </c>
      <c r="L44" s="12">
        <v>0</v>
      </c>
      <c r="M44" s="13">
        <v>1378</v>
      </c>
      <c r="N44" s="53"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49" customFormat="1" ht="28.5" customHeight="1">
      <c r="A45" s="54"/>
      <c r="B45" s="11" t="s">
        <v>41</v>
      </c>
      <c r="C45" s="52" t="s">
        <v>160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12">
        <v>1</v>
      </c>
      <c r="K45" s="48">
        <f>SUM(L45:M45)</f>
        <v>92</v>
      </c>
      <c r="L45" s="12">
        <v>92</v>
      </c>
      <c r="M45" s="13">
        <v>0</v>
      </c>
      <c r="N45" s="53">
        <v>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49" customFormat="1" ht="28.5" customHeight="1">
      <c r="A46" s="54"/>
      <c r="B46" s="11" t="s">
        <v>41</v>
      </c>
      <c r="C46" s="52" t="s">
        <v>159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12">
        <v>1</v>
      </c>
      <c r="K46" s="48">
        <f>SUM(L46:M46)</f>
        <v>3200</v>
      </c>
      <c r="L46" s="12">
        <v>0</v>
      </c>
      <c r="M46" s="13">
        <v>3200</v>
      </c>
      <c r="N46" s="53">
        <v>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49" customFormat="1" ht="28.5" customHeight="1">
      <c r="A47" s="54"/>
      <c r="B47" s="11" t="s">
        <v>41</v>
      </c>
      <c r="C47" s="52" t="s">
        <v>158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12">
        <v>1</v>
      </c>
      <c r="K47" s="48">
        <f>SUM(L47:M47)</f>
        <v>83000</v>
      </c>
      <c r="L47" s="12">
        <v>14000</v>
      </c>
      <c r="M47" s="13">
        <v>69000</v>
      </c>
      <c r="N47" s="53">
        <v>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49" customFormat="1" ht="25.5" customHeight="1">
      <c r="A48" s="50" t="s">
        <v>157</v>
      </c>
      <c r="B48" s="11"/>
      <c r="C48" s="76"/>
      <c r="D48" s="51">
        <f>D49</f>
        <v>0</v>
      </c>
      <c r="E48" s="51">
        <f>E49</f>
        <v>0</v>
      </c>
      <c r="F48" s="51">
        <f>F49</f>
        <v>0</v>
      </c>
      <c r="G48" s="51">
        <f>G49</f>
        <v>0</v>
      </c>
      <c r="H48" s="51">
        <f>H49</f>
        <v>0</v>
      </c>
      <c r="I48" s="51">
        <f>I49</f>
        <v>0</v>
      </c>
      <c r="J48" s="51">
        <f>J49</f>
        <v>1</v>
      </c>
      <c r="K48" s="51">
        <f>K49</f>
        <v>578</v>
      </c>
      <c r="L48" s="51">
        <f>L49</f>
        <v>578</v>
      </c>
      <c r="M48" s="51">
        <f>M49</f>
        <v>0</v>
      </c>
      <c r="N48" s="51">
        <f>N49</f>
        <v>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49" customFormat="1" ht="36" customHeight="1">
      <c r="A49" s="54"/>
      <c r="B49" s="11" t="s">
        <v>43</v>
      </c>
      <c r="C49" s="52" t="s">
        <v>29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48">
        <v>1</v>
      </c>
      <c r="K49" s="48">
        <f>SUM(L49:M49)</f>
        <v>578</v>
      </c>
      <c r="L49" s="48">
        <v>578</v>
      </c>
      <c r="M49" s="13">
        <v>0</v>
      </c>
      <c r="N49" s="53"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7"/>
      <c r="B50" s="5"/>
      <c r="C50" s="78"/>
      <c r="D50" s="55"/>
      <c r="E50" s="55"/>
      <c r="F50" s="55"/>
      <c r="G50" s="55"/>
      <c r="H50" s="55"/>
      <c r="I50" s="55"/>
      <c r="J50" s="55"/>
      <c r="K50" s="79"/>
      <c r="L50" s="79"/>
      <c r="M50" s="79"/>
      <c r="N50" s="80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8:9" s="6" customFormat="1" ht="19.5" customHeight="1">
      <c r="H51" s="7"/>
      <c r="I51" s="8" t="s">
        <v>50</v>
      </c>
    </row>
    <row r="52" spans="1:13" s="6" customFormat="1" ht="15.75" customHeight="1">
      <c r="A52" s="8" t="s">
        <v>51</v>
      </c>
      <c r="B52" s="8"/>
      <c r="C52" s="9" t="s">
        <v>52</v>
      </c>
      <c r="D52" s="9"/>
      <c r="E52" s="9"/>
      <c r="F52" s="9"/>
      <c r="H52" s="7"/>
      <c r="M52" s="8" t="s">
        <v>53</v>
      </c>
    </row>
    <row r="53" spans="8:9" s="6" customFormat="1" ht="16.5">
      <c r="H53" s="7"/>
      <c r="I53" s="8" t="s">
        <v>54</v>
      </c>
    </row>
    <row r="54" spans="3:9" s="6" customFormat="1" ht="19.5" customHeight="1">
      <c r="C54" s="190"/>
      <c r="D54" s="189"/>
      <c r="E54" s="188"/>
      <c r="I54" s="187"/>
    </row>
    <row r="55" spans="1:12" s="31" customFormat="1" ht="18" customHeight="1">
      <c r="A55" s="184" t="s">
        <v>156</v>
      </c>
      <c r="B55" s="185"/>
      <c r="C55" s="185"/>
      <c r="D55" s="185"/>
      <c r="E55" s="185"/>
      <c r="F55" s="185"/>
      <c r="G55" s="185"/>
      <c r="H55" s="185"/>
      <c r="I55" s="185"/>
      <c r="J55" s="185"/>
      <c r="L55" s="184"/>
    </row>
    <row r="56" spans="1:12" s="31" customFormat="1" ht="18" customHeight="1">
      <c r="A56" s="186" t="s">
        <v>155</v>
      </c>
      <c r="B56" s="185"/>
      <c r="C56" s="185"/>
      <c r="D56" s="185"/>
      <c r="E56" s="185"/>
      <c r="F56" s="185"/>
      <c r="G56" s="185"/>
      <c r="H56" s="185"/>
      <c r="I56" s="185"/>
      <c r="J56" s="185"/>
      <c r="L56" s="184"/>
    </row>
    <row r="57" s="1" customFormat="1" ht="18" customHeight="1">
      <c r="A57" s="82" t="s">
        <v>30</v>
      </c>
    </row>
    <row r="58" spans="1:13" s="1" customFormat="1" ht="18" customHeight="1">
      <c r="A58" s="81" t="s">
        <v>59</v>
      </c>
      <c r="M58" s="83"/>
    </row>
    <row r="59" spans="1:13" s="1" customFormat="1" ht="18" customHeight="1">
      <c r="A59" s="81" t="s">
        <v>60</v>
      </c>
      <c r="M59" s="83"/>
    </row>
    <row r="60" ht="16.5">
      <c r="A60" s="81"/>
    </row>
  </sheetData>
  <sheetProtection/>
  <mergeCells count="22">
    <mergeCell ref="C36:C37"/>
    <mergeCell ref="D36:D37"/>
    <mergeCell ref="E36:E37"/>
    <mergeCell ref="F36:F37"/>
    <mergeCell ref="L31:N31"/>
    <mergeCell ref="L32:N32"/>
    <mergeCell ref="D35:J35"/>
    <mergeCell ref="L1:N1"/>
    <mergeCell ref="L2:N2"/>
    <mergeCell ref="G36:G37"/>
    <mergeCell ref="H36:H37"/>
    <mergeCell ref="I36:I37"/>
    <mergeCell ref="J36:J37"/>
    <mergeCell ref="C6:C7"/>
    <mergeCell ref="J6:J7"/>
    <mergeCell ref="D5:J5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" top="0.984251968503937" bottom="0.5905511811023623" header="0.31496062992125984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C19" sqref="C19"/>
    </sheetView>
  </sheetViews>
  <sheetFormatPr defaultColWidth="9.00390625" defaultRowHeight="15.75"/>
  <cols>
    <col min="1" max="1" width="20.125" style="17" customWidth="1"/>
    <col min="2" max="2" width="18.375" style="17" customWidth="1"/>
    <col min="3" max="3" width="15.75390625" style="17" customWidth="1"/>
    <col min="4" max="4" width="9.25390625" style="17" customWidth="1"/>
    <col min="5" max="5" width="9.375" style="17" customWidth="1"/>
    <col min="6" max="6" width="19.75390625" style="17" customWidth="1"/>
    <col min="7" max="7" width="10.125" style="17" customWidth="1"/>
    <col min="8" max="8" width="10.625" style="17" customWidth="1"/>
    <col min="9" max="9" width="9.50390625" style="17" customWidth="1"/>
    <col min="10" max="10" width="8.875" style="17" customWidth="1"/>
    <col min="11" max="11" width="12.625" style="17" customWidth="1"/>
    <col min="12" max="12" width="11.375" style="17" customWidth="1"/>
    <col min="13" max="13" width="12.25390625" style="17" customWidth="1"/>
    <col min="14" max="14" width="12.50390625" style="17" customWidth="1"/>
    <col min="15" max="15" width="6.125" style="17" customWidth="1"/>
    <col min="16" max="16" width="6.625" style="17" customWidth="1"/>
    <col min="17" max="16384" width="9.00390625" style="17" customWidth="1"/>
  </cols>
  <sheetData>
    <row r="1" spans="1:14" ht="16.5">
      <c r="A1" s="14" t="s">
        <v>232</v>
      </c>
      <c r="B1" s="14"/>
      <c r="C1" s="15" t="s">
        <v>231</v>
      </c>
      <c r="D1" s="16"/>
      <c r="E1" s="16"/>
      <c r="F1" s="16"/>
      <c r="G1" s="16"/>
      <c r="H1" s="16"/>
      <c r="I1" s="16"/>
      <c r="J1" s="14" t="s">
        <v>230</v>
      </c>
      <c r="K1" s="14"/>
      <c r="L1" s="204" t="s">
        <v>229</v>
      </c>
      <c r="M1" s="203"/>
      <c r="N1" s="202"/>
    </row>
    <row r="2" spans="1:14" ht="16.5">
      <c r="A2" s="14" t="s">
        <v>228</v>
      </c>
      <c r="B2" s="18"/>
      <c r="C2" s="19" t="s">
        <v>227</v>
      </c>
      <c r="D2" s="20"/>
      <c r="E2" s="20"/>
      <c r="F2" s="20"/>
      <c r="G2" s="20"/>
      <c r="H2" s="20"/>
      <c r="I2" s="20"/>
      <c r="J2" s="14" t="s">
        <v>226</v>
      </c>
      <c r="K2" s="14"/>
      <c r="L2" s="204" t="s">
        <v>225</v>
      </c>
      <c r="M2" s="203"/>
      <c r="N2" s="202"/>
    </row>
    <row r="3" spans="1:14" ht="45" customHeight="1">
      <c r="A3" s="21" t="s">
        <v>224</v>
      </c>
      <c r="B3" s="22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6.5">
      <c r="A4" s="209" t="s">
        <v>223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31" customFormat="1" ht="19.5" customHeight="1">
      <c r="A5" s="24" t="s">
        <v>0</v>
      </c>
      <c r="B5" s="25"/>
      <c r="C5" s="26"/>
      <c r="D5" s="121" t="s">
        <v>222</v>
      </c>
      <c r="E5" s="122"/>
      <c r="F5" s="122"/>
      <c r="G5" s="122"/>
      <c r="H5" s="122"/>
      <c r="I5" s="122"/>
      <c r="J5" s="123"/>
      <c r="K5" s="27" t="s">
        <v>221</v>
      </c>
      <c r="L5" s="28"/>
      <c r="M5" s="29"/>
      <c r="N5" s="30" t="s">
        <v>1</v>
      </c>
    </row>
    <row r="6" spans="1:14" s="31" customFormat="1" ht="54.75" customHeight="1">
      <c r="A6" s="208" t="s">
        <v>220</v>
      </c>
      <c r="B6" s="33" t="s">
        <v>2</v>
      </c>
      <c r="C6" s="117" t="s">
        <v>219</v>
      </c>
      <c r="D6" s="119" t="s">
        <v>218</v>
      </c>
      <c r="E6" s="119" t="s">
        <v>217</v>
      </c>
      <c r="F6" s="119" t="s">
        <v>216</v>
      </c>
      <c r="G6" s="119" t="s">
        <v>215</v>
      </c>
      <c r="H6" s="119" t="s">
        <v>214</v>
      </c>
      <c r="I6" s="119" t="s">
        <v>213</v>
      </c>
      <c r="J6" s="119" t="s">
        <v>212</v>
      </c>
      <c r="K6" s="34" t="s">
        <v>3</v>
      </c>
      <c r="L6" s="35"/>
      <c r="M6" s="36"/>
      <c r="N6" s="37" t="s">
        <v>211</v>
      </c>
    </row>
    <row r="7" spans="1:14" s="31" customFormat="1" ht="49.5" customHeight="1">
      <c r="A7" s="38"/>
      <c r="B7" s="39"/>
      <c r="C7" s="207"/>
      <c r="D7" s="120"/>
      <c r="E7" s="120"/>
      <c r="F7" s="120"/>
      <c r="G7" s="120"/>
      <c r="H7" s="120"/>
      <c r="I7" s="120"/>
      <c r="J7" s="120"/>
      <c r="K7" s="40" t="s">
        <v>210</v>
      </c>
      <c r="L7" s="40" t="s">
        <v>4</v>
      </c>
      <c r="M7" s="40" t="s">
        <v>209</v>
      </c>
      <c r="N7" s="41"/>
    </row>
    <row r="8" spans="1:26" ht="25.5" customHeight="1">
      <c r="A8" s="206" t="s">
        <v>208</v>
      </c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49" customFormat="1" ht="20.25" customHeight="1">
      <c r="A9" s="4"/>
      <c r="B9" s="205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49" customFormat="1" ht="21.75" customHeight="1">
      <c r="A10" s="54"/>
      <c r="B10" s="3"/>
      <c r="C10" s="10"/>
      <c r="D10" s="48"/>
      <c r="E10" s="48"/>
      <c r="F10" s="48"/>
      <c r="G10" s="48"/>
      <c r="H10" s="48"/>
      <c r="I10" s="48"/>
      <c r="J10" s="12"/>
      <c r="K10" s="48"/>
      <c r="L10" s="12"/>
      <c r="M10" s="13"/>
      <c r="N10" s="4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49" customFormat="1" ht="21.75" customHeight="1">
      <c r="A11" s="54"/>
      <c r="B11" s="3"/>
      <c r="C11" s="10"/>
      <c r="D11" s="48"/>
      <c r="E11" s="48"/>
      <c r="F11" s="48"/>
      <c r="G11" s="48"/>
      <c r="H11" s="48"/>
      <c r="I11" s="48"/>
      <c r="J11" s="48"/>
      <c r="K11" s="48"/>
      <c r="L11" s="12"/>
      <c r="M11" s="13"/>
      <c r="N11" s="4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9" customFormat="1" ht="21.75" customHeight="1">
      <c r="A12" s="54"/>
      <c r="B12" s="3"/>
      <c r="C12" s="10"/>
      <c r="D12" s="48"/>
      <c r="E12" s="48"/>
      <c r="F12" s="48"/>
      <c r="G12" s="48"/>
      <c r="H12" s="48"/>
      <c r="I12" s="48"/>
      <c r="J12" s="12"/>
      <c r="K12" s="48"/>
      <c r="L12" s="12"/>
      <c r="M12" s="13"/>
      <c r="N12" s="4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49" customFormat="1" ht="21.75" customHeight="1">
      <c r="A13" s="54"/>
      <c r="B13" s="3"/>
      <c r="C13" s="52"/>
      <c r="D13" s="48"/>
      <c r="E13" s="48"/>
      <c r="F13" s="48"/>
      <c r="G13" s="48"/>
      <c r="H13" s="48"/>
      <c r="I13" s="48"/>
      <c r="J13" s="12"/>
      <c r="K13" s="48"/>
      <c r="L13" s="12"/>
      <c r="M13" s="13"/>
      <c r="N13" s="5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9" customFormat="1" ht="21.75" customHeight="1">
      <c r="A14" s="54"/>
      <c r="B14" s="3"/>
      <c r="C14" s="52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49" customFormat="1" ht="21.75" customHeight="1">
      <c r="A15" s="54"/>
      <c r="B15" s="3"/>
      <c r="C15" s="5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49" customFormat="1" ht="21.75" customHeight="1">
      <c r="A16" s="54"/>
      <c r="B16" s="3"/>
      <c r="C16" s="52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49" customFormat="1" ht="21.75" customHeight="1">
      <c r="A17" s="54"/>
      <c r="B17" s="3"/>
      <c r="C17" s="5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49" customFormat="1" ht="21.75" customHeight="1">
      <c r="A18" s="54"/>
      <c r="B18" s="3"/>
      <c r="C18" s="87"/>
      <c r="D18" s="48"/>
      <c r="E18" s="48"/>
      <c r="F18" s="48"/>
      <c r="G18" s="48"/>
      <c r="H18" s="48"/>
      <c r="I18" s="48"/>
      <c r="J18" s="12"/>
      <c r="K18" s="48"/>
      <c r="L18" s="12"/>
      <c r="M18" s="13"/>
      <c r="N18" s="5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49" customFormat="1" ht="21.75" customHeight="1">
      <c r="A19" s="54"/>
      <c r="B19" s="3"/>
      <c r="C19" s="87"/>
      <c r="D19" s="48"/>
      <c r="E19" s="48"/>
      <c r="F19" s="48"/>
      <c r="G19" s="48"/>
      <c r="H19" s="48"/>
      <c r="I19" s="48"/>
      <c r="J19" s="12"/>
      <c r="K19" s="48"/>
      <c r="L19" s="12"/>
      <c r="M19" s="13"/>
      <c r="N19" s="5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49" customFormat="1" ht="21.75" customHeight="1">
      <c r="A20" s="88"/>
      <c r="B20" s="5"/>
      <c r="C20" s="200"/>
      <c r="D20" s="90"/>
      <c r="E20" s="90"/>
      <c r="F20" s="90"/>
      <c r="G20" s="90"/>
      <c r="H20" s="90"/>
      <c r="I20" s="90"/>
      <c r="J20" s="91"/>
      <c r="K20" s="90"/>
      <c r="L20" s="91"/>
      <c r="M20" s="92"/>
      <c r="N20" s="5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8:9" s="6" customFormat="1" ht="33.75" customHeight="1">
      <c r="H21" s="7"/>
      <c r="I21" s="8" t="s">
        <v>50</v>
      </c>
    </row>
    <row r="22" spans="1:13" s="6" customFormat="1" ht="31.5" customHeight="1">
      <c r="A22" s="8" t="s">
        <v>51</v>
      </c>
      <c r="B22" s="8"/>
      <c r="C22" s="9" t="s">
        <v>52</v>
      </c>
      <c r="D22" s="9"/>
      <c r="E22" s="9"/>
      <c r="F22" s="9"/>
      <c r="H22" s="7"/>
      <c r="M22" s="8" t="s">
        <v>53</v>
      </c>
    </row>
    <row r="23" spans="8:9" s="6" customFormat="1" ht="16.5">
      <c r="H23" s="7"/>
      <c r="I23" s="8" t="s">
        <v>54</v>
      </c>
    </row>
    <row r="24" spans="3:9" s="6" customFormat="1" ht="33.75" customHeight="1">
      <c r="C24" s="190"/>
      <c r="D24" s="189"/>
      <c r="E24" s="188"/>
      <c r="I24" s="187"/>
    </row>
    <row r="25" spans="1:12" s="31" customFormat="1" ht="18" customHeight="1">
      <c r="A25" s="184" t="s">
        <v>207</v>
      </c>
      <c r="B25" s="185"/>
      <c r="C25" s="185"/>
      <c r="D25" s="185"/>
      <c r="E25" s="185"/>
      <c r="F25" s="185"/>
      <c r="G25" s="185"/>
      <c r="H25" s="185"/>
      <c r="I25" s="185"/>
      <c r="J25" s="185"/>
      <c r="L25" s="184"/>
    </row>
    <row r="26" spans="1:12" s="31" customFormat="1" ht="18" customHeight="1">
      <c r="A26" s="186" t="s">
        <v>206</v>
      </c>
      <c r="B26" s="185"/>
      <c r="C26" s="185"/>
      <c r="D26" s="185"/>
      <c r="E26" s="185"/>
      <c r="F26" s="185"/>
      <c r="G26" s="185"/>
      <c r="H26" s="185"/>
      <c r="I26" s="185"/>
      <c r="J26" s="185"/>
      <c r="L26" s="184"/>
    </row>
    <row r="27" s="1" customFormat="1" ht="18" customHeight="1">
      <c r="A27" s="82" t="s">
        <v>205</v>
      </c>
    </row>
    <row r="28" spans="1:13" s="1" customFormat="1" ht="18" customHeight="1">
      <c r="A28" s="81" t="s">
        <v>204</v>
      </c>
      <c r="M28" s="83"/>
    </row>
    <row r="29" spans="1:14" s="1" customFormat="1" ht="18" customHeight="1">
      <c r="A29" s="81" t="s">
        <v>203</v>
      </c>
      <c r="N29" s="9" t="s">
        <v>202</v>
      </c>
    </row>
    <row r="30" ht="16.5">
      <c r="A30" s="81"/>
    </row>
  </sheetData>
  <sheetProtection/>
  <mergeCells count="11"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</mergeCells>
  <printOptions horizontalCentered="1"/>
  <pageMargins left="0.3937007874015748" right="0" top="0.984251968503937" bottom="0.5905511811023623" header="0.31496062992125984" footer="0.3149606299212598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4.625" style="17" customWidth="1"/>
    <col min="2" max="2" width="19.00390625" style="17" customWidth="1"/>
    <col min="3" max="3" width="15.50390625" style="17" customWidth="1"/>
    <col min="4" max="4" width="9.25390625" style="17" customWidth="1"/>
    <col min="5" max="5" width="9.375" style="17" customWidth="1"/>
    <col min="6" max="6" width="11.875" style="17" customWidth="1"/>
    <col min="7" max="7" width="10.25390625" style="17" customWidth="1"/>
    <col min="8" max="8" width="10.625" style="17" customWidth="1"/>
    <col min="9" max="9" width="9.50390625" style="17" customWidth="1"/>
    <col min="10" max="10" width="7.875" style="17" customWidth="1"/>
    <col min="11" max="11" width="12.625" style="17" customWidth="1"/>
    <col min="12" max="12" width="10.00390625" style="17" customWidth="1"/>
    <col min="13" max="13" width="11.25390625" style="17" customWidth="1"/>
    <col min="14" max="14" width="30.125" style="17" customWidth="1"/>
    <col min="15" max="15" width="6.125" style="17" customWidth="1"/>
    <col min="16" max="16" width="6.625" style="17" customWidth="1"/>
    <col min="17" max="16384" width="9.00390625" style="17" customWidth="1"/>
  </cols>
  <sheetData>
    <row r="1" spans="1:15" ht="16.5">
      <c r="A1" s="14" t="s">
        <v>15</v>
      </c>
      <c r="B1" s="14"/>
      <c r="C1" s="15" t="s">
        <v>22</v>
      </c>
      <c r="D1" s="16"/>
      <c r="E1" s="16"/>
      <c r="F1" s="16"/>
      <c r="G1" s="16"/>
      <c r="H1" s="16"/>
      <c r="I1" s="16"/>
      <c r="J1" s="16"/>
      <c r="K1" s="16"/>
      <c r="L1" s="14" t="s">
        <v>13</v>
      </c>
      <c r="M1" s="14"/>
      <c r="N1" s="101" t="s">
        <v>7</v>
      </c>
      <c r="O1" s="100"/>
    </row>
    <row r="2" spans="1:15" ht="16.5">
      <c r="A2" s="14" t="s">
        <v>24</v>
      </c>
      <c r="B2" s="18"/>
      <c r="C2" s="19" t="s">
        <v>23</v>
      </c>
      <c r="D2" s="20"/>
      <c r="E2" s="20"/>
      <c r="F2" s="20"/>
      <c r="G2" s="20"/>
      <c r="H2" s="20"/>
      <c r="I2" s="20"/>
      <c r="J2" s="20"/>
      <c r="K2" s="20"/>
      <c r="L2" s="14" t="s">
        <v>14</v>
      </c>
      <c r="M2" s="14"/>
      <c r="N2" s="101" t="s">
        <v>5</v>
      </c>
      <c r="O2" s="100"/>
    </row>
    <row r="3" spans="1:14" ht="36.75" customHeight="1">
      <c r="A3" s="21" t="s">
        <v>105</v>
      </c>
      <c r="B3" s="22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9.5">
      <c r="A4" s="85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31" customFormat="1" ht="19.5" customHeight="1">
      <c r="A5" s="24" t="s">
        <v>0</v>
      </c>
      <c r="B5" s="25"/>
      <c r="C5" s="26" t="s">
        <v>25</v>
      </c>
      <c r="D5" s="121" t="s">
        <v>61</v>
      </c>
      <c r="E5" s="122"/>
      <c r="F5" s="122"/>
      <c r="G5" s="122"/>
      <c r="H5" s="122"/>
      <c r="I5" s="122"/>
      <c r="J5" s="123"/>
      <c r="K5" s="27" t="s">
        <v>10</v>
      </c>
      <c r="L5" s="28"/>
      <c r="M5" s="29"/>
      <c r="N5" s="30" t="s">
        <v>1</v>
      </c>
    </row>
    <row r="6" spans="1:14" s="31" customFormat="1" ht="54.75" customHeight="1">
      <c r="A6" s="32" t="s">
        <v>9</v>
      </c>
      <c r="B6" s="33" t="s">
        <v>2</v>
      </c>
      <c r="C6" s="117" t="s">
        <v>26</v>
      </c>
      <c r="D6" s="119" t="s">
        <v>8</v>
      </c>
      <c r="E6" s="119" t="s">
        <v>16</v>
      </c>
      <c r="F6" s="119" t="s">
        <v>55</v>
      </c>
      <c r="G6" s="119" t="s">
        <v>18</v>
      </c>
      <c r="H6" s="119" t="s">
        <v>19</v>
      </c>
      <c r="I6" s="119" t="s">
        <v>20</v>
      </c>
      <c r="J6" s="119" t="s">
        <v>21</v>
      </c>
      <c r="K6" s="34" t="s">
        <v>3</v>
      </c>
      <c r="L6" s="35"/>
      <c r="M6" s="36"/>
      <c r="N6" s="37" t="s">
        <v>12</v>
      </c>
    </row>
    <row r="7" spans="1:14" s="31" customFormat="1" ht="25.5" customHeight="1">
      <c r="A7" s="38"/>
      <c r="B7" s="39"/>
      <c r="C7" s="118"/>
      <c r="D7" s="120"/>
      <c r="E7" s="120"/>
      <c r="F7" s="120"/>
      <c r="G7" s="120"/>
      <c r="H7" s="120"/>
      <c r="I7" s="120"/>
      <c r="J7" s="120"/>
      <c r="K7" s="40" t="s">
        <v>6</v>
      </c>
      <c r="L7" s="40" t="s">
        <v>4</v>
      </c>
      <c r="M7" s="40" t="s">
        <v>11</v>
      </c>
      <c r="N7" s="41"/>
    </row>
    <row r="8" spans="1:26" ht="25.5" customHeight="1">
      <c r="A8" s="42" t="s">
        <v>31</v>
      </c>
      <c r="B8" s="43"/>
      <c r="C8" s="44"/>
      <c r="D8" s="45">
        <f aca="true" t="shared" si="0" ref="D8:M8">D9+D57</f>
        <v>8</v>
      </c>
      <c r="E8" s="45">
        <f t="shared" si="0"/>
        <v>2</v>
      </c>
      <c r="F8" s="45">
        <f t="shared" si="0"/>
        <v>2</v>
      </c>
      <c r="G8" s="45">
        <f t="shared" si="0"/>
        <v>3</v>
      </c>
      <c r="H8" s="45">
        <f t="shared" si="0"/>
        <v>1</v>
      </c>
      <c r="I8" s="45">
        <f t="shared" si="0"/>
        <v>10</v>
      </c>
      <c r="J8" s="45">
        <f t="shared" si="0"/>
        <v>56</v>
      </c>
      <c r="K8" s="45">
        <f t="shared" si="0"/>
        <v>418498</v>
      </c>
      <c r="L8" s="45">
        <f t="shared" si="0"/>
        <v>30667</v>
      </c>
      <c r="M8" s="45">
        <f t="shared" si="0"/>
        <v>387831</v>
      </c>
      <c r="N8" s="45">
        <f>N9</f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49" customFormat="1" ht="20.25" customHeight="1">
      <c r="A9" s="4" t="s">
        <v>32</v>
      </c>
      <c r="B9" s="46"/>
      <c r="C9" s="47"/>
      <c r="D9" s="48">
        <f aca="true" t="shared" si="1" ref="D9:N9">D10+D34+D40+D48</f>
        <v>4</v>
      </c>
      <c r="E9" s="48">
        <f t="shared" si="1"/>
        <v>2</v>
      </c>
      <c r="F9" s="48">
        <f t="shared" si="1"/>
        <v>2</v>
      </c>
      <c r="G9" s="48">
        <f t="shared" si="1"/>
        <v>3</v>
      </c>
      <c r="H9" s="48">
        <f t="shared" si="1"/>
        <v>1</v>
      </c>
      <c r="I9" s="48">
        <f t="shared" si="1"/>
        <v>7</v>
      </c>
      <c r="J9" s="48">
        <f t="shared" si="1"/>
        <v>39</v>
      </c>
      <c r="K9" s="48">
        <f t="shared" si="1"/>
        <v>388037</v>
      </c>
      <c r="L9" s="48">
        <f t="shared" si="1"/>
        <v>26701</v>
      </c>
      <c r="M9" s="48">
        <f t="shared" si="1"/>
        <v>361336</v>
      </c>
      <c r="N9" s="48">
        <f t="shared" si="1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49" customFormat="1" ht="21.75" customHeight="1">
      <c r="A10" s="50" t="s">
        <v>33</v>
      </c>
      <c r="B10" s="2"/>
      <c r="D10" s="51">
        <f>SUM(D11:D26)</f>
        <v>3</v>
      </c>
      <c r="E10" s="51">
        <f aca="true" t="shared" si="2" ref="E10:N10">SUM(E11:E26)</f>
        <v>2</v>
      </c>
      <c r="F10" s="51">
        <f t="shared" si="2"/>
        <v>1</v>
      </c>
      <c r="G10" s="51">
        <f t="shared" si="2"/>
        <v>1</v>
      </c>
      <c r="H10" s="51">
        <f t="shared" si="2"/>
        <v>1</v>
      </c>
      <c r="I10" s="51">
        <f t="shared" si="2"/>
        <v>7</v>
      </c>
      <c r="J10" s="51">
        <f t="shared" si="2"/>
        <v>21</v>
      </c>
      <c r="K10" s="51">
        <f t="shared" si="2"/>
        <v>248981</v>
      </c>
      <c r="L10" s="51">
        <f t="shared" si="2"/>
        <v>5952</v>
      </c>
      <c r="M10" s="51">
        <f t="shared" si="2"/>
        <v>243029</v>
      </c>
      <c r="N10" s="51">
        <f t="shared" si="2"/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49" customFormat="1" ht="27.75" customHeight="1">
      <c r="A11" s="4"/>
      <c r="B11" s="3" t="s">
        <v>98</v>
      </c>
      <c r="C11" s="52" t="s">
        <v>39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1</v>
      </c>
      <c r="J11" s="12">
        <v>0</v>
      </c>
      <c r="K11" s="48">
        <f aca="true" t="shared" si="3" ref="K11:K26">SUM(L11:M11)</f>
        <v>150</v>
      </c>
      <c r="L11" s="12">
        <v>0</v>
      </c>
      <c r="M11" s="13">
        <v>150</v>
      </c>
      <c r="N11" s="53"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9" customFormat="1" ht="27.75" customHeight="1">
      <c r="A12" s="54"/>
      <c r="B12" s="3" t="s">
        <v>56</v>
      </c>
      <c r="C12" s="87" t="s">
        <v>34</v>
      </c>
      <c r="D12" s="48">
        <v>0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12">
        <v>0</v>
      </c>
      <c r="K12" s="48">
        <f t="shared" si="3"/>
        <v>8000</v>
      </c>
      <c r="L12" s="12">
        <v>0</v>
      </c>
      <c r="M12" s="13">
        <v>8000</v>
      </c>
      <c r="N12" s="53"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08" customFormat="1" ht="61.5" customHeight="1">
      <c r="A13" s="102"/>
      <c r="B13" s="103" t="s">
        <v>97</v>
      </c>
      <c r="C13" s="109" t="s">
        <v>27</v>
      </c>
      <c r="D13" s="105">
        <v>1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4</v>
      </c>
      <c r="K13" s="105">
        <f t="shared" si="3"/>
        <v>1402</v>
      </c>
      <c r="L13" s="105">
        <v>1402</v>
      </c>
      <c r="M13" s="105">
        <v>0</v>
      </c>
      <c r="N13" s="106" t="s">
        <v>102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s="49" customFormat="1" ht="24.75" customHeight="1">
      <c r="A14" s="54"/>
      <c r="B14" s="3" t="s">
        <v>62</v>
      </c>
      <c r="C14" s="10" t="s">
        <v>64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2</v>
      </c>
      <c r="K14" s="48">
        <f t="shared" si="3"/>
        <v>729</v>
      </c>
      <c r="L14" s="48">
        <v>0</v>
      </c>
      <c r="M14" s="48">
        <v>729</v>
      </c>
      <c r="N14" s="53"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49" customFormat="1" ht="24.75" customHeight="1">
      <c r="A15" s="54"/>
      <c r="B15" s="3" t="s">
        <v>85</v>
      </c>
      <c r="C15" s="10" t="s">
        <v>35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12">
        <v>1</v>
      </c>
      <c r="K15" s="48">
        <f t="shared" si="3"/>
        <v>500</v>
      </c>
      <c r="L15" s="12">
        <v>0</v>
      </c>
      <c r="M15" s="13">
        <v>500</v>
      </c>
      <c r="N15" s="48"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49" customFormat="1" ht="24.75" customHeight="1">
      <c r="A16" s="54"/>
      <c r="B16" s="3" t="s">
        <v>63</v>
      </c>
      <c r="C16" s="10" t="s">
        <v>65</v>
      </c>
      <c r="D16" s="48">
        <v>0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1</v>
      </c>
      <c r="K16" s="48">
        <f t="shared" si="3"/>
        <v>1740</v>
      </c>
      <c r="L16" s="12">
        <v>0</v>
      </c>
      <c r="M16" s="13">
        <v>1740</v>
      </c>
      <c r="N16" s="4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49" customFormat="1" ht="24.75" customHeight="1">
      <c r="A17" s="54"/>
      <c r="B17" s="3" t="s">
        <v>95</v>
      </c>
      <c r="C17" s="10" t="s">
        <v>36</v>
      </c>
      <c r="D17" s="48">
        <v>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12">
        <v>0</v>
      </c>
      <c r="K17" s="48">
        <f t="shared" si="3"/>
        <v>2000</v>
      </c>
      <c r="L17" s="12">
        <v>2000</v>
      </c>
      <c r="M17" s="13">
        <v>0</v>
      </c>
      <c r="N17" s="48"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49" customFormat="1" ht="24.75" customHeight="1">
      <c r="A18" s="54"/>
      <c r="B18" s="3" t="s">
        <v>97</v>
      </c>
      <c r="C18" s="52" t="s">
        <v>46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12">
        <v>1</v>
      </c>
      <c r="K18" s="48">
        <f t="shared" si="3"/>
        <v>92</v>
      </c>
      <c r="L18" s="12">
        <v>92</v>
      </c>
      <c r="M18" s="13">
        <v>0</v>
      </c>
      <c r="N18" s="53"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49" customFormat="1" ht="24.75" customHeight="1">
      <c r="A19" s="54"/>
      <c r="B19" s="3" t="s">
        <v>99</v>
      </c>
      <c r="C19" s="52" t="s">
        <v>37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1</v>
      </c>
      <c r="J19" s="48">
        <v>1</v>
      </c>
      <c r="K19" s="48">
        <f t="shared" si="3"/>
        <v>396</v>
      </c>
      <c r="L19" s="48">
        <v>113</v>
      </c>
      <c r="M19" s="48">
        <v>283</v>
      </c>
      <c r="N19" s="53"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08" customFormat="1" ht="57.75" customHeight="1">
      <c r="A20" s="102"/>
      <c r="B20" s="103" t="s">
        <v>84</v>
      </c>
      <c r="C20" s="104" t="s">
        <v>49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4</v>
      </c>
      <c r="K20" s="105">
        <f t="shared" si="3"/>
        <v>8000</v>
      </c>
      <c r="L20" s="105">
        <v>0</v>
      </c>
      <c r="M20" s="105">
        <v>8000</v>
      </c>
      <c r="N20" s="106" t="s">
        <v>101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s="49" customFormat="1" ht="24.75" customHeight="1">
      <c r="A21" s="54"/>
      <c r="B21" s="3" t="s">
        <v>99</v>
      </c>
      <c r="C21" s="52" t="s">
        <v>40</v>
      </c>
      <c r="D21" s="48">
        <v>0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f t="shared" si="3"/>
        <v>800</v>
      </c>
      <c r="L21" s="48">
        <v>0</v>
      </c>
      <c r="M21" s="48">
        <v>800</v>
      </c>
      <c r="N21" s="48"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49" customFormat="1" ht="24.75" customHeight="1">
      <c r="A22" s="54"/>
      <c r="B22" s="3" t="s">
        <v>100</v>
      </c>
      <c r="C22" s="52" t="s">
        <v>38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1</v>
      </c>
      <c r="K22" s="48">
        <f t="shared" si="3"/>
        <v>91</v>
      </c>
      <c r="L22" s="48">
        <v>91</v>
      </c>
      <c r="M22" s="48">
        <v>0</v>
      </c>
      <c r="N22" s="48"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49" customFormat="1" ht="24.75" customHeight="1">
      <c r="A23" s="54"/>
      <c r="B23" s="3" t="s">
        <v>84</v>
      </c>
      <c r="C23" s="52" t="s">
        <v>45</v>
      </c>
      <c r="D23" s="48">
        <v>1</v>
      </c>
      <c r="E23" s="48">
        <v>0</v>
      </c>
      <c r="F23" s="48">
        <v>0</v>
      </c>
      <c r="G23" s="48">
        <v>0</v>
      </c>
      <c r="H23" s="48">
        <v>1</v>
      </c>
      <c r="I23" s="48">
        <v>1</v>
      </c>
      <c r="J23" s="48">
        <v>2</v>
      </c>
      <c r="K23" s="48">
        <f t="shared" si="3"/>
        <v>55770</v>
      </c>
      <c r="L23" s="48">
        <v>0</v>
      </c>
      <c r="M23" s="48">
        <v>55770</v>
      </c>
      <c r="N23" s="48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49" customFormat="1" ht="24.75" customHeight="1">
      <c r="A24" s="54"/>
      <c r="B24" s="3" t="s">
        <v>84</v>
      </c>
      <c r="C24" s="52" t="s">
        <v>48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12">
        <v>2</v>
      </c>
      <c r="K24" s="48">
        <f t="shared" si="3"/>
        <v>165000</v>
      </c>
      <c r="L24" s="12">
        <v>2000</v>
      </c>
      <c r="M24" s="13">
        <v>163000</v>
      </c>
      <c r="N24" s="48">
        <v>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49" customFormat="1" ht="24.75" customHeight="1">
      <c r="A25" s="54"/>
      <c r="B25" s="3" t="s">
        <v>84</v>
      </c>
      <c r="C25" s="52" t="s">
        <v>47</v>
      </c>
      <c r="D25" s="48">
        <v>0</v>
      </c>
      <c r="E25" s="48">
        <v>1</v>
      </c>
      <c r="F25" s="48">
        <v>0</v>
      </c>
      <c r="G25" s="48">
        <v>0</v>
      </c>
      <c r="H25" s="48">
        <v>0</v>
      </c>
      <c r="I25" s="48">
        <v>4</v>
      </c>
      <c r="J25" s="48">
        <v>1</v>
      </c>
      <c r="K25" s="48">
        <f t="shared" si="3"/>
        <v>2154</v>
      </c>
      <c r="L25" s="48">
        <v>97</v>
      </c>
      <c r="M25" s="48">
        <v>2057</v>
      </c>
      <c r="N25" s="48"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49" customFormat="1" ht="24.75" customHeight="1">
      <c r="A26" s="88"/>
      <c r="B26" s="5" t="s">
        <v>58</v>
      </c>
      <c r="C26" s="89" t="s">
        <v>29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1">
        <v>1</v>
      </c>
      <c r="K26" s="90">
        <f t="shared" si="3"/>
        <v>2157</v>
      </c>
      <c r="L26" s="91">
        <v>157</v>
      </c>
      <c r="M26" s="92">
        <v>2000</v>
      </c>
      <c r="N26" s="90"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14" s="49" customFormat="1" ht="16.5">
      <c r="A27" s="14" t="s">
        <v>15</v>
      </c>
      <c r="B27" s="14"/>
      <c r="C27" s="15" t="s">
        <v>22</v>
      </c>
      <c r="D27" s="16"/>
      <c r="E27" s="16"/>
      <c r="F27" s="16"/>
      <c r="G27" s="16"/>
      <c r="H27" s="16"/>
      <c r="I27" s="16"/>
      <c r="J27" s="16"/>
      <c r="K27" s="16"/>
      <c r="L27" s="14" t="s">
        <v>13</v>
      </c>
      <c r="M27" s="14"/>
      <c r="N27" s="99" t="s">
        <v>7</v>
      </c>
    </row>
    <row r="28" spans="1:14" s="49" customFormat="1" ht="16.5">
      <c r="A28" s="14" t="s">
        <v>24</v>
      </c>
      <c r="B28" s="18"/>
      <c r="C28" s="19" t="s">
        <v>23</v>
      </c>
      <c r="D28" s="20"/>
      <c r="E28" s="20"/>
      <c r="F28" s="20"/>
      <c r="G28" s="20"/>
      <c r="H28" s="20"/>
      <c r="I28" s="20"/>
      <c r="J28" s="20"/>
      <c r="K28" s="20"/>
      <c r="L28" s="14" t="s">
        <v>14</v>
      </c>
      <c r="M28" s="14"/>
      <c r="N28" s="99" t="s">
        <v>5</v>
      </c>
    </row>
    <row r="29" spans="1:14" s="49" customFormat="1" ht="45" customHeight="1">
      <c r="A29" s="57" t="s">
        <v>80</v>
      </c>
      <c r="B29" s="58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s="49" customFormat="1" ht="26.25" customHeight="1">
      <c r="A30" s="86" t="s">
        <v>79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s="66" customFormat="1" ht="28.5" customHeight="1">
      <c r="A31" s="60" t="s">
        <v>0</v>
      </c>
      <c r="B31" s="61"/>
      <c r="C31" s="26" t="s">
        <v>25</v>
      </c>
      <c r="D31" s="114" t="s">
        <v>61</v>
      </c>
      <c r="E31" s="115"/>
      <c r="F31" s="115"/>
      <c r="G31" s="115"/>
      <c r="H31" s="115"/>
      <c r="I31" s="115"/>
      <c r="J31" s="116"/>
      <c r="K31" s="62" t="s">
        <v>10</v>
      </c>
      <c r="L31" s="63"/>
      <c r="M31" s="64"/>
      <c r="N31" s="65" t="s">
        <v>1</v>
      </c>
    </row>
    <row r="32" spans="1:14" s="66" customFormat="1" ht="48" customHeight="1">
      <c r="A32" s="67" t="s">
        <v>9</v>
      </c>
      <c r="B32" s="68" t="s">
        <v>2</v>
      </c>
      <c r="C32" s="112" t="s">
        <v>26</v>
      </c>
      <c r="D32" s="110" t="s">
        <v>8</v>
      </c>
      <c r="E32" s="110" t="s">
        <v>16</v>
      </c>
      <c r="F32" s="110" t="s">
        <v>17</v>
      </c>
      <c r="G32" s="110" t="s">
        <v>18</v>
      </c>
      <c r="H32" s="110" t="s">
        <v>19</v>
      </c>
      <c r="I32" s="110" t="s">
        <v>20</v>
      </c>
      <c r="J32" s="110" t="s">
        <v>21</v>
      </c>
      <c r="K32" s="69" t="s">
        <v>3</v>
      </c>
      <c r="L32" s="70"/>
      <c r="M32" s="71"/>
      <c r="N32" s="37" t="s">
        <v>12</v>
      </c>
    </row>
    <row r="33" spans="1:14" s="66" customFormat="1" ht="35.25" customHeight="1">
      <c r="A33" s="72"/>
      <c r="B33" s="73"/>
      <c r="C33" s="113"/>
      <c r="D33" s="111"/>
      <c r="E33" s="111"/>
      <c r="F33" s="111"/>
      <c r="G33" s="111"/>
      <c r="H33" s="111"/>
      <c r="I33" s="111"/>
      <c r="J33" s="111"/>
      <c r="K33" s="74" t="s">
        <v>6</v>
      </c>
      <c r="L33" s="74" t="s">
        <v>4</v>
      </c>
      <c r="M33" s="74" t="s">
        <v>11</v>
      </c>
      <c r="N33" s="75"/>
    </row>
    <row r="34" spans="1:26" s="49" customFormat="1" ht="36.75" customHeight="1">
      <c r="A34" s="50" t="s">
        <v>106</v>
      </c>
      <c r="B34" s="3"/>
      <c r="C34" s="52"/>
      <c r="D34" s="51">
        <f aca="true" t="shared" si="4" ref="D34:J34">SUM(D35:D39)</f>
        <v>0</v>
      </c>
      <c r="E34" s="51">
        <f t="shared" si="4"/>
        <v>0</v>
      </c>
      <c r="F34" s="51">
        <f t="shared" si="4"/>
        <v>0</v>
      </c>
      <c r="G34" s="51">
        <f t="shared" si="4"/>
        <v>2</v>
      </c>
      <c r="H34" s="51">
        <f t="shared" si="4"/>
        <v>0</v>
      </c>
      <c r="I34" s="51">
        <f t="shared" si="4"/>
        <v>0</v>
      </c>
      <c r="J34" s="51">
        <f t="shared" si="4"/>
        <v>7</v>
      </c>
      <c r="K34" s="51">
        <f>SUM(K35:K39)</f>
        <v>43072</v>
      </c>
      <c r="L34" s="51">
        <f>SUM(L35:L39)</f>
        <v>3632</v>
      </c>
      <c r="M34" s="51">
        <f>SUM(M35:M39)</f>
        <v>39440</v>
      </c>
      <c r="N34" s="51">
        <f>SUM(N35:N39)</f>
        <v>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49" customFormat="1" ht="31.5" customHeight="1">
      <c r="A35" s="54"/>
      <c r="B35" s="3" t="s">
        <v>87</v>
      </c>
      <c r="C35" s="87" t="s">
        <v>44</v>
      </c>
      <c r="D35" s="48">
        <v>0</v>
      </c>
      <c r="E35" s="48">
        <v>0</v>
      </c>
      <c r="F35" s="48">
        <v>0</v>
      </c>
      <c r="G35" s="48">
        <v>1</v>
      </c>
      <c r="H35" s="48">
        <v>0</v>
      </c>
      <c r="I35" s="48">
        <v>0</v>
      </c>
      <c r="J35" s="12">
        <v>1</v>
      </c>
      <c r="K35" s="48">
        <f>SUM(L35:M35)</f>
        <v>21000</v>
      </c>
      <c r="L35" s="12">
        <v>0</v>
      </c>
      <c r="M35" s="13">
        <v>21000</v>
      </c>
      <c r="N35" s="53">
        <v>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49" customFormat="1" ht="31.5" customHeight="1">
      <c r="A36" s="54"/>
      <c r="B36" s="3" t="s">
        <v>86</v>
      </c>
      <c r="C36" s="87" t="s">
        <v>57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12">
        <v>1</v>
      </c>
      <c r="K36" s="48">
        <f>SUM(L36:M36)</f>
        <v>250</v>
      </c>
      <c r="L36" s="12">
        <v>0</v>
      </c>
      <c r="M36" s="13">
        <v>250</v>
      </c>
      <c r="N36" s="53"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49" customFormat="1" ht="31.5" customHeight="1">
      <c r="A37" s="54"/>
      <c r="B37" s="3" t="s">
        <v>86</v>
      </c>
      <c r="C37" s="87" t="s">
        <v>34</v>
      </c>
      <c r="D37" s="48">
        <v>0</v>
      </c>
      <c r="E37" s="48">
        <v>0</v>
      </c>
      <c r="F37" s="48">
        <v>0</v>
      </c>
      <c r="G37" s="48">
        <v>1</v>
      </c>
      <c r="H37" s="48">
        <v>0</v>
      </c>
      <c r="I37" s="48">
        <v>0</v>
      </c>
      <c r="J37" s="12">
        <v>1</v>
      </c>
      <c r="K37" s="48">
        <f>SUM(L37:M37)</f>
        <v>3190</v>
      </c>
      <c r="L37" s="12">
        <v>0</v>
      </c>
      <c r="M37" s="13">
        <f>180+3010</f>
        <v>3190</v>
      </c>
      <c r="N37" s="53">
        <v>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49" customFormat="1" ht="31.5" customHeight="1">
      <c r="A38" s="54"/>
      <c r="B38" s="3" t="s">
        <v>86</v>
      </c>
      <c r="C38" s="10" t="s">
        <v>27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12">
        <f>2+1</f>
        <v>3</v>
      </c>
      <c r="K38" s="48">
        <f>SUM(L38:M38)</f>
        <v>5632</v>
      </c>
      <c r="L38" s="12">
        <v>1632</v>
      </c>
      <c r="M38" s="13">
        <v>4000</v>
      </c>
      <c r="N38" s="53"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49" customFormat="1" ht="31.5" customHeight="1">
      <c r="A39" s="93"/>
      <c r="B39" s="11" t="s">
        <v>88</v>
      </c>
      <c r="C39" s="52" t="s">
        <v>48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12">
        <v>1</v>
      </c>
      <c r="K39" s="48">
        <f>SUM(L39:M39)</f>
        <v>13000</v>
      </c>
      <c r="L39" s="12">
        <v>2000</v>
      </c>
      <c r="M39" s="13">
        <v>11000</v>
      </c>
      <c r="N39" s="53">
        <v>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49" customFormat="1" ht="42.75" customHeight="1">
      <c r="A40" s="50" t="s">
        <v>42</v>
      </c>
      <c r="B40" s="11"/>
      <c r="C40" s="3"/>
      <c r="D40" s="51">
        <f aca="true" t="shared" si="5" ref="D40:M40">SUM(D41:D47)</f>
        <v>1</v>
      </c>
      <c r="E40" s="51">
        <f t="shared" si="5"/>
        <v>0</v>
      </c>
      <c r="F40" s="51">
        <f t="shared" si="5"/>
        <v>1</v>
      </c>
      <c r="G40" s="51">
        <f t="shared" si="5"/>
        <v>0</v>
      </c>
      <c r="H40" s="51">
        <f t="shared" si="5"/>
        <v>0</v>
      </c>
      <c r="I40" s="51">
        <f t="shared" si="5"/>
        <v>0</v>
      </c>
      <c r="J40" s="51">
        <f t="shared" si="5"/>
        <v>10</v>
      </c>
      <c r="K40" s="51">
        <f t="shared" si="5"/>
        <v>95406</v>
      </c>
      <c r="L40" s="51">
        <f t="shared" si="5"/>
        <v>16539</v>
      </c>
      <c r="M40" s="51">
        <f t="shared" si="5"/>
        <v>78867</v>
      </c>
      <c r="N40" s="51">
        <f>SUM(N42:N47)</f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49" customFormat="1" ht="27.75" customHeight="1">
      <c r="A41" s="50"/>
      <c r="B41" s="11" t="s">
        <v>90</v>
      </c>
      <c r="C41" s="10" t="s">
        <v>64</v>
      </c>
      <c r="D41" s="51">
        <v>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5</v>
      </c>
      <c r="K41" s="48">
        <f aca="true" t="shared" si="6" ref="K41:K47">SUM(L41:M41)</f>
        <v>236</v>
      </c>
      <c r="L41" s="51">
        <v>69</v>
      </c>
      <c r="M41" s="51">
        <v>167</v>
      </c>
      <c r="N41" s="5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49" customFormat="1" ht="25.5" customHeight="1">
      <c r="A42" s="93"/>
      <c r="B42" s="11" t="s">
        <v>89</v>
      </c>
      <c r="C42" s="52" t="s">
        <v>27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12">
        <v>1</v>
      </c>
      <c r="K42" s="48">
        <f t="shared" si="6"/>
        <v>500</v>
      </c>
      <c r="L42" s="12">
        <v>500</v>
      </c>
      <c r="M42" s="53">
        <v>0</v>
      </c>
      <c r="N42" s="53"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49" customFormat="1" ht="25.5" customHeight="1">
      <c r="A43" s="54"/>
      <c r="B43" s="11" t="s">
        <v>92</v>
      </c>
      <c r="C43" s="87" t="s">
        <v>34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12">
        <v>1</v>
      </c>
      <c r="K43" s="48">
        <f t="shared" si="6"/>
        <v>6500</v>
      </c>
      <c r="L43" s="12">
        <v>0</v>
      </c>
      <c r="M43" s="13">
        <f>6500</f>
        <v>6500</v>
      </c>
      <c r="N43" s="53">
        <v>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49" customFormat="1" ht="25.5" customHeight="1">
      <c r="A44" s="54"/>
      <c r="B44" s="11" t="s">
        <v>91</v>
      </c>
      <c r="C44" s="52" t="s">
        <v>40</v>
      </c>
      <c r="D44" s="51">
        <v>0</v>
      </c>
      <c r="E44" s="51">
        <v>0</v>
      </c>
      <c r="F44" s="51">
        <v>1</v>
      </c>
      <c r="G44" s="51">
        <v>0</v>
      </c>
      <c r="H44" s="51">
        <v>0</v>
      </c>
      <c r="I44" s="51">
        <v>0</v>
      </c>
      <c r="J44" s="12">
        <v>0</v>
      </c>
      <c r="K44" s="48">
        <f t="shared" si="6"/>
        <v>3700</v>
      </c>
      <c r="L44" s="12">
        <v>500</v>
      </c>
      <c r="M44" s="13">
        <v>3200</v>
      </c>
      <c r="N44" s="53"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49" customFormat="1" ht="25.5" customHeight="1">
      <c r="A45" s="54"/>
      <c r="B45" s="11" t="s">
        <v>91</v>
      </c>
      <c r="C45" s="52" t="s">
        <v>46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12">
        <v>1</v>
      </c>
      <c r="K45" s="48">
        <f t="shared" si="6"/>
        <v>92</v>
      </c>
      <c r="L45" s="12">
        <v>92</v>
      </c>
      <c r="M45" s="13">
        <v>0</v>
      </c>
      <c r="N45" s="53">
        <v>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49" customFormat="1" ht="25.5" customHeight="1">
      <c r="A46" s="54"/>
      <c r="B46" s="11" t="s">
        <v>41</v>
      </c>
      <c r="C46" s="52" t="s">
        <v>29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12">
        <v>1</v>
      </c>
      <c r="K46" s="48">
        <f t="shared" si="6"/>
        <v>1378</v>
      </c>
      <c r="L46" s="12">
        <v>1378</v>
      </c>
      <c r="M46" s="13">
        <v>0</v>
      </c>
      <c r="N46" s="53">
        <v>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49" customFormat="1" ht="29.25" customHeight="1">
      <c r="A47" s="54"/>
      <c r="B47" s="11" t="s">
        <v>91</v>
      </c>
      <c r="C47" s="52" t="s">
        <v>48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12">
        <v>1</v>
      </c>
      <c r="K47" s="48">
        <f t="shared" si="6"/>
        <v>83000</v>
      </c>
      <c r="L47" s="12">
        <v>14000</v>
      </c>
      <c r="M47" s="13">
        <v>69000</v>
      </c>
      <c r="N47" s="53">
        <v>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49" customFormat="1" ht="42.75" customHeight="1">
      <c r="A48" s="50" t="s">
        <v>107</v>
      </c>
      <c r="B48" s="11"/>
      <c r="C48" s="76"/>
      <c r="D48" s="51">
        <f>D49</f>
        <v>0</v>
      </c>
      <c r="E48" s="51">
        <f aca="true" t="shared" si="7" ref="E48:N48">E49</f>
        <v>0</v>
      </c>
      <c r="F48" s="51">
        <f t="shared" si="7"/>
        <v>0</v>
      </c>
      <c r="G48" s="51">
        <f t="shared" si="7"/>
        <v>0</v>
      </c>
      <c r="H48" s="51">
        <f t="shared" si="7"/>
        <v>0</v>
      </c>
      <c r="I48" s="51">
        <f t="shared" si="7"/>
        <v>0</v>
      </c>
      <c r="J48" s="51">
        <f t="shared" si="7"/>
        <v>1</v>
      </c>
      <c r="K48" s="51">
        <f t="shared" si="7"/>
        <v>578</v>
      </c>
      <c r="L48" s="51">
        <f t="shared" si="7"/>
        <v>578</v>
      </c>
      <c r="M48" s="51">
        <f t="shared" si="7"/>
        <v>0</v>
      </c>
      <c r="N48" s="51">
        <f t="shared" si="7"/>
        <v>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49" customFormat="1" ht="42.75" customHeight="1">
      <c r="A49" s="88"/>
      <c r="B49" s="56" t="s">
        <v>43</v>
      </c>
      <c r="C49" s="89" t="s">
        <v>29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1</v>
      </c>
      <c r="K49" s="90">
        <f>SUM(L49:M49)</f>
        <v>578</v>
      </c>
      <c r="L49" s="90">
        <v>578</v>
      </c>
      <c r="M49" s="92">
        <v>0</v>
      </c>
      <c r="N49" s="55"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14" s="49" customFormat="1" ht="22.5" customHeight="1">
      <c r="A50" s="14" t="s">
        <v>15</v>
      </c>
      <c r="B50" s="14"/>
      <c r="C50" s="15" t="s">
        <v>22</v>
      </c>
      <c r="D50" s="16"/>
      <c r="E50" s="16"/>
      <c r="F50" s="16"/>
      <c r="G50" s="16"/>
      <c r="H50" s="16"/>
      <c r="I50" s="16"/>
      <c r="J50" s="16"/>
      <c r="K50" s="16"/>
      <c r="L50" s="14" t="s">
        <v>13</v>
      </c>
      <c r="M50" s="14"/>
      <c r="N50" s="99" t="s">
        <v>7</v>
      </c>
    </row>
    <row r="51" spans="1:14" s="49" customFormat="1" ht="16.5">
      <c r="A51" s="14" t="s">
        <v>24</v>
      </c>
      <c r="B51" s="18"/>
      <c r="C51" s="19" t="s">
        <v>23</v>
      </c>
      <c r="D51" s="20"/>
      <c r="E51" s="20"/>
      <c r="F51" s="20"/>
      <c r="G51" s="20"/>
      <c r="H51" s="20"/>
      <c r="I51" s="20"/>
      <c r="J51" s="20"/>
      <c r="K51" s="20"/>
      <c r="L51" s="14" t="s">
        <v>14</v>
      </c>
      <c r="M51" s="14"/>
      <c r="N51" s="99" t="s">
        <v>5</v>
      </c>
    </row>
    <row r="52" spans="1:14" s="49" customFormat="1" ht="45" customHeight="1">
      <c r="A52" s="57" t="s">
        <v>82</v>
      </c>
      <c r="B52" s="58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s="49" customFormat="1" ht="19.5">
      <c r="A53" s="86" t="s">
        <v>79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s="66" customFormat="1" ht="19.5" customHeight="1">
      <c r="A54" s="60" t="s">
        <v>0</v>
      </c>
      <c r="B54" s="61"/>
      <c r="C54" s="26" t="s">
        <v>25</v>
      </c>
      <c r="D54" s="114" t="s">
        <v>61</v>
      </c>
      <c r="E54" s="115"/>
      <c r="F54" s="115"/>
      <c r="G54" s="115"/>
      <c r="H54" s="115"/>
      <c r="I54" s="115"/>
      <c r="J54" s="116"/>
      <c r="K54" s="62" t="s">
        <v>10</v>
      </c>
      <c r="L54" s="63"/>
      <c r="M54" s="64"/>
      <c r="N54" s="65" t="s">
        <v>1</v>
      </c>
    </row>
    <row r="55" spans="1:14" s="66" customFormat="1" ht="42.75" customHeight="1">
      <c r="A55" s="67" t="s">
        <v>9</v>
      </c>
      <c r="B55" s="68" t="s">
        <v>2</v>
      </c>
      <c r="C55" s="112" t="s">
        <v>26</v>
      </c>
      <c r="D55" s="110" t="s">
        <v>8</v>
      </c>
      <c r="E55" s="110" t="s">
        <v>16</v>
      </c>
      <c r="F55" s="110" t="s">
        <v>17</v>
      </c>
      <c r="G55" s="110" t="s">
        <v>18</v>
      </c>
      <c r="H55" s="110" t="s">
        <v>19</v>
      </c>
      <c r="I55" s="110" t="s">
        <v>20</v>
      </c>
      <c r="J55" s="110" t="s">
        <v>21</v>
      </c>
      <c r="K55" s="69" t="s">
        <v>3</v>
      </c>
      <c r="L55" s="70"/>
      <c r="M55" s="71"/>
      <c r="N55" s="37" t="s">
        <v>12</v>
      </c>
    </row>
    <row r="56" spans="1:14" s="66" customFormat="1" ht="49.5" customHeight="1">
      <c r="A56" s="72"/>
      <c r="B56" s="73"/>
      <c r="C56" s="113"/>
      <c r="D56" s="111"/>
      <c r="E56" s="111"/>
      <c r="F56" s="111"/>
      <c r="G56" s="111"/>
      <c r="H56" s="111"/>
      <c r="I56" s="111"/>
      <c r="J56" s="111"/>
      <c r="K56" s="74" t="s">
        <v>6</v>
      </c>
      <c r="L56" s="74" t="s">
        <v>4</v>
      </c>
      <c r="M56" s="74" t="s">
        <v>11</v>
      </c>
      <c r="N56" s="75"/>
    </row>
    <row r="57" spans="1:26" ht="24" customHeight="1">
      <c r="A57" s="84" t="s">
        <v>66</v>
      </c>
      <c r="B57" s="46"/>
      <c r="C57" s="47"/>
      <c r="D57" s="12">
        <f>D58+D62</f>
        <v>4</v>
      </c>
      <c r="E57" s="12">
        <f aca="true" t="shared" si="8" ref="E57:M57">E58+E62</f>
        <v>0</v>
      </c>
      <c r="F57" s="12">
        <f t="shared" si="8"/>
        <v>0</v>
      </c>
      <c r="G57" s="12">
        <f t="shared" si="8"/>
        <v>0</v>
      </c>
      <c r="H57" s="12">
        <f t="shared" si="8"/>
        <v>0</v>
      </c>
      <c r="I57" s="12">
        <f t="shared" si="8"/>
        <v>3</v>
      </c>
      <c r="J57" s="12">
        <f t="shared" si="8"/>
        <v>17</v>
      </c>
      <c r="K57" s="12">
        <f t="shared" si="8"/>
        <v>30461</v>
      </c>
      <c r="L57" s="12">
        <f t="shared" si="8"/>
        <v>3966</v>
      </c>
      <c r="M57" s="12">
        <f t="shared" si="8"/>
        <v>26495</v>
      </c>
      <c r="N57" s="53">
        <f aca="true" t="shared" si="9" ref="N57:N68">N58</f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6.25" customHeight="1">
      <c r="A58" s="84" t="s">
        <v>67</v>
      </c>
      <c r="B58" s="2"/>
      <c r="C58" s="49"/>
      <c r="D58" s="51">
        <f aca="true" t="shared" si="10" ref="D58:M58">SUM(D59:D60)</f>
        <v>0</v>
      </c>
      <c r="E58" s="51">
        <f t="shared" si="10"/>
        <v>0</v>
      </c>
      <c r="F58" s="51">
        <f t="shared" si="10"/>
        <v>0</v>
      </c>
      <c r="G58" s="51">
        <f t="shared" si="10"/>
        <v>0</v>
      </c>
      <c r="H58" s="51">
        <f t="shared" si="10"/>
        <v>0</v>
      </c>
      <c r="I58" s="51">
        <f t="shared" si="10"/>
        <v>1</v>
      </c>
      <c r="J58" s="51">
        <f t="shared" si="10"/>
        <v>7</v>
      </c>
      <c r="K58" s="51">
        <f t="shared" si="10"/>
        <v>18062</v>
      </c>
      <c r="L58" s="51">
        <f t="shared" si="10"/>
        <v>1750</v>
      </c>
      <c r="M58" s="51">
        <f t="shared" si="10"/>
        <v>16312</v>
      </c>
      <c r="N58" s="53">
        <f t="shared" si="9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>
      <c r="A59" s="94"/>
      <c r="B59" s="2" t="s">
        <v>93</v>
      </c>
      <c r="C59" s="3" t="s">
        <v>27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7</v>
      </c>
      <c r="K59" s="12">
        <f>L59+M59</f>
        <v>17972</v>
      </c>
      <c r="L59" s="12">
        <v>1750</v>
      </c>
      <c r="M59" s="12">
        <v>16222</v>
      </c>
      <c r="N59" s="53">
        <f t="shared" si="9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9.25" customHeight="1">
      <c r="A60" s="94"/>
      <c r="B60" s="95" t="s">
        <v>68</v>
      </c>
      <c r="C60" s="3" t="s">
        <v>69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f>L60+M60</f>
        <v>90</v>
      </c>
      <c r="L60" s="48">
        <v>0</v>
      </c>
      <c r="M60" s="13">
        <v>90</v>
      </c>
      <c r="N60" s="53">
        <f>N62</f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7" customHeight="1">
      <c r="A61" s="94"/>
      <c r="B61" s="95" t="s">
        <v>68</v>
      </c>
      <c r="C61" s="3" t="s">
        <v>81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</v>
      </c>
      <c r="J61" s="12">
        <v>0</v>
      </c>
      <c r="K61" s="12">
        <f>L61+M61</f>
        <v>900</v>
      </c>
      <c r="L61" s="48">
        <v>0</v>
      </c>
      <c r="M61" s="13">
        <v>900</v>
      </c>
      <c r="N61" s="53">
        <f>N63</f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1.5" customHeight="1">
      <c r="A62" s="84" t="s">
        <v>70</v>
      </c>
      <c r="B62" s="2"/>
      <c r="C62" s="47"/>
      <c r="D62" s="12">
        <f>SUM(D63:D68)</f>
        <v>4</v>
      </c>
      <c r="E62" s="12">
        <f aca="true" t="shared" si="11" ref="E62:N62">SUM(E63:E68)</f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2</v>
      </c>
      <c r="J62" s="12">
        <f t="shared" si="11"/>
        <v>10</v>
      </c>
      <c r="K62" s="12">
        <f t="shared" si="11"/>
        <v>12399</v>
      </c>
      <c r="L62" s="12">
        <f t="shared" si="11"/>
        <v>2216</v>
      </c>
      <c r="M62" s="12">
        <f t="shared" si="11"/>
        <v>10183</v>
      </c>
      <c r="N62" s="12">
        <f t="shared" si="11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.75" customHeight="1">
      <c r="A63" s="94"/>
      <c r="B63" s="3" t="s">
        <v>72</v>
      </c>
      <c r="C63" s="3" t="s">
        <v>73</v>
      </c>
      <c r="D63" s="51">
        <v>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12">
        <v>0</v>
      </c>
      <c r="K63" s="12">
        <f aca="true" t="shared" si="12" ref="K63:K68">L63+M63</f>
        <v>258</v>
      </c>
      <c r="L63" s="48">
        <v>258</v>
      </c>
      <c r="M63" s="13">
        <v>0</v>
      </c>
      <c r="N63" s="53">
        <f t="shared" si="9"/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.75" customHeight="1">
      <c r="A64" s="94"/>
      <c r="B64" s="2" t="s">
        <v>71</v>
      </c>
      <c r="C64" s="3" t="s">
        <v>74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12">
        <v>1</v>
      </c>
      <c r="K64" s="12">
        <f t="shared" si="12"/>
        <v>92</v>
      </c>
      <c r="L64" s="48">
        <v>92</v>
      </c>
      <c r="M64" s="13">
        <v>0</v>
      </c>
      <c r="N64" s="53">
        <f>N66</f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.75" customHeight="1">
      <c r="A65" s="94"/>
      <c r="B65" s="2" t="s">
        <v>94</v>
      </c>
      <c r="C65" s="3" t="s">
        <v>103</v>
      </c>
      <c r="D65" s="51">
        <v>1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48">
        <v>1</v>
      </c>
      <c r="K65" s="48">
        <f t="shared" si="12"/>
        <v>1950</v>
      </c>
      <c r="L65" s="48">
        <v>0</v>
      </c>
      <c r="M65" s="13">
        <v>1950</v>
      </c>
      <c r="N65" s="53"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.75" customHeight="1">
      <c r="A66" s="94"/>
      <c r="B66" s="2" t="s">
        <v>94</v>
      </c>
      <c r="C66" s="3" t="s">
        <v>75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12">
        <v>1</v>
      </c>
      <c r="K66" s="12">
        <f t="shared" si="12"/>
        <v>7000</v>
      </c>
      <c r="L66" s="48">
        <v>0</v>
      </c>
      <c r="M66" s="13">
        <v>7000</v>
      </c>
      <c r="N66" s="53">
        <f t="shared" si="9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.75" customHeight="1">
      <c r="A67" s="94"/>
      <c r="B67" s="3" t="s">
        <v>76</v>
      </c>
      <c r="C67" s="3" t="s">
        <v>28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2</v>
      </c>
      <c r="J67" s="12">
        <v>6</v>
      </c>
      <c r="K67" s="12">
        <f t="shared" si="12"/>
        <v>2839</v>
      </c>
      <c r="L67" s="48">
        <v>1606</v>
      </c>
      <c r="M67" s="13">
        <v>1233</v>
      </c>
      <c r="N67" s="53">
        <f t="shared" si="9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.75" customHeight="1">
      <c r="A68" s="94"/>
      <c r="B68" s="2" t="s">
        <v>77</v>
      </c>
      <c r="C68" s="3" t="s">
        <v>29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12">
        <v>1</v>
      </c>
      <c r="K68" s="12">
        <f t="shared" si="12"/>
        <v>260</v>
      </c>
      <c r="L68" s="48">
        <v>260</v>
      </c>
      <c r="M68" s="13">
        <v>0</v>
      </c>
      <c r="N68" s="53">
        <f t="shared" si="9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77"/>
      <c r="B69" s="5"/>
      <c r="C69" s="78"/>
      <c r="D69" s="55"/>
      <c r="E69" s="55"/>
      <c r="F69" s="55"/>
      <c r="G69" s="55"/>
      <c r="H69" s="55"/>
      <c r="I69" s="55"/>
      <c r="J69" s="55"/>
      <c r="K69" s="79"/>
      <c r="L69" s="79"/>
      <c r="M69" s="79"/>
      <c r="N69" s="80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8:9" s="6" customFormat="1" ht="19.5" customHeight="1">
      <c r="H70" s="7"/>
      <c r="I70" s="8" t="s">
        <v>50</v>
      </c>
    </row>
    <row r="71" spans="1:13" s="6" customFormat="1" ht="15.75" customHeight="1">
      <c r="A71" s="8" t="s">
        <v>51</v>
      </c>
      <c r="B71" s="8"/>
      <c r="C71" s="9" t="s">
        <v>52</v>
      </c>
      <c r="D71" s="9"/>
      <c r="E71" s="9"/>
      <c r="F71" s="9"/>
      <c r="H71" s="7"/>
      <c r="M71" s="8" t="s">
        <v>53</v>
      </c>
    </row>
    <row r="72" spans="8:9" s="6" customFormat="1" ht="16.5">
      <c r="H72" s="7"/>
      <c r="I72" s="8" t="s">
        <v>54</v>
      </c>
    </row>
    <row r="73" spans="8:9" s="6" customFormat="1" ht="16.5">
      <c r="H73" s="7"/>
      <c r="I73" s="8"/>
    </row>
    <row r="74" spans="1:12" s="1" customFormat="1" ht="18" customHeight="1">
      <c r="A74" s="96" t="s">
        <v>96</v>
      </c>
      <c r="B74" s="97"/>
      <c r="C74" s="97"/>
      <c r="D74" s="97"/>
      <c r="E74" s="97"/>
      <c r="F74" s="97"/>
      <c r="G74" s="97"/>
      <c r="H74" s="97"/>
      <c r="I74" s="97"/>
      <c r="J74" s="97"/>
      <c r="L74" s="81"/>
    </row>
    <row r="75" spans="1:12" s="1" customFormat="1" ht="18" customHeight="1">
      <c r="A75" s="98" t="s">
        <v>83</v>
      </c>
      <c r="B75" s="97"/>
      <c r="C75" s="97"/>
      <c r="D75" s="97"/>
      <c r="E75" s="97"/>
      <c r="F75" s="97"/>
      <c r="G75" s="97"/>
      <c r="H75" s="97"/>
      <c r="I75" s="97"/>
      <c r="J75" s="97"/>
      <c r="L75" s="81"/>
    </row>
    <row r="76" s="1" customFormat="1" ht="18" customHeight="1">
      <c r="A76" s="82" t="s">
        <v>30</v>
      </c>
    </row>
    <row r="77" spans="1:13" s="1" customFormat="1" ht="18" customHeight="1">
      <c r="A77" s="81" t="s">
        <v>59</v>
      </c>
      <c r="M77" s="83"/>
    </row>
    <row r="78" spans="1:14" s="1" customFormat="1" ht="18" customHeight="1">
      <c r="A78" s="81" t="s">
        <v>60</v>
      </c>
      <c r="M78" s="83"/>
      <c r="N78" s="9" t="s">
        <v>104</v>
      </c>
    </row>
    <row r="79" spans="1:14" ht="16.5">
      <c r="A79" s="82"/>
      <c r="N79" s="9"/>
    </row>
    <row r="80" ht="16.5">
      <c r="N80" s="9"/>
    </row>
  </sheetData>
  <sheetProtection/>
  <mergeCells count="27">
    <mergeCell ref="D5:J5"/>
    <mergeCell ref="D6:D7"/>
    <mergeCell ref="E6:E7"/>
    <mergeCell ref="F6:F7"/>
    <mergeCell ref="G6:G7"/>
    <mergeCell ref="H6:H7"/>
    <mergeCell ref="I6:I7"/>
    <mergeCell ref="D31:J31"/>
    <mergeCell ref="C6:C7"/>
    <mergeCell ref="J6:J7"/>
    <mergeCell ref="C32:C33"/>
    <mergeCell ref="D32:D33"/>
    <mergeCell ref="E32:E33"/>
    <mergeCell ref="F32:F33"/>
    <mergeCell ref="G32:G33"/>
    <mergeCell ref="H32:H33"/>
    <mergeCell ref="I32:I33"/>
    <mergeCell ref="J32:J33"/>
    <mergeCell ref="C55:C56"/>
    <mergeCell ref="D55:D56"/>
    <mergeCell ref="E55:E56"/>
    <mergeCell ref="F55:F56"/>
    <mergeCell ref="J55:J56"/>
    <mergeCell ref="D54:J54"/>
    <mergeCell ref="G55:G56"/>
    <mergeCell ref="H55:H56"/>
    <mergeCell ref="I55:I56"/>
  </mergeCells>
  <printOptions horizontalCentered="1"/>
  <pageMargins left="0.3937007874015748" right="0" top="0.984251968503937" bottom="0.7874015748031497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主計室三科張雅媛</cp:lastModifiedBy>
  <cp:lastPrinted>2006-03-08T01:22:41Z</cp:lastPrinted>
  <dcterms:created xsi:type="dcterms:W3CDTF">1997-08-13T01:45:17Z</dcterms:created>
  <dcterms:modified xsi:type="dcterms:W3CDTF">2016-11-15T07:03:53Z</dcterms:modified>
  <cp:category/>
  <cp:version/>
  <cp:contentType/>
  <cp:contentStatus/>
</cp:coreProperties>
</file>