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0" yWindow="0" windowWidth="15120" windowHeight="11085" activeTab="4"/>
  </bookViews>
  <sheets>
    <sheet name="96Q1" sheetId="1" r:id="rId1"/>
    <sheet name="96Q2" sheetId="2" r:id="rId2"/>
    <sheet name="96Q3" sheetId="3" r:id="rId3"/>
    <sheet name="96Q4" sheetId="4" r:id="rId4"/>
    <sheet name="96" sheetId="5" r:id="rId5"/>
  </sheets>
  <definedNames>
    <definedName name="_xlnm.Print_Area" localSheetId="4">'96'!$A$1:$N$61</definedName>
  </definedNames>
  <calcPr fullCalcOnLoad="1"/>
</workbook>
</file>

<file path=xl/sharedStrings.xml><?xml version="1.0" encoding="utf-8"?>
<sst xmlns="http://schemas.openxmlformats.org/spreadsheetml/2006/main" count="397" uniqueCount="271">
  <si>
    <t>災害種類</t>
  </si>
  <si>
    <t xml:space="preserve"> </t>
  </si>
  <si>
    <t>災害時間</t>
  </si>
  <si>
    <t>(新臺幣千元)</t>
  </si>
  <si>
    <t>搶 修</t>
  </si>
  <si>
    <t>1140-00-04</t>
  </si>
  <si>
    <t>總 計</t>
  </si>
  <si>
    <t>經濟部水利署</t>
  </si>
  <si>
    <t>（災害名稱）</t>
  </si>
  <si>
    <t>預　估　經　費</t>
  </si>
  <si>
    <t>復 建</t>
  </si>
  <si>
    <t>編製機關</t>
  </si>
  <si>
    <t>表 號</t>
  </si>
  <si>
    <t>公 開 類</t>
  </si>
  <si>
    <t>季(年)報</t>
  </si>
  <si>
    <t>總    計</t>
  </si>
  <si>
    <t>豪雨計</t>
  </si>
  <si>
    <t>災害損失情形</t>
  </si>
  <si>
    <t>仁義潭水庫</t>
  </si>
  <si>
    <t>主辦業務人員</t>
  </si>
  <si>
    <t>填　表</t>
  </si>
  <si>
    <t>審　核</t>
  </si>
  <si>
    <t>機關長官</t>
  </si>
  <si>
    <t>主辦統計人員</t>
  </si>
  <si>
    <t>填表說明：1.本表由本署會計室編製1式3份，1份送行政院災害防救委員會，1份送本署水源經營組，1份自存，並公布於本署網站。</t>
  </si>
  <si>
    <t>　　　　　2.季報：各填報單位於每季終了後20日內將資料報送本署，由本署於每季終了後40日內完成彙編。</t>
  </si>
  <si>
    <t>　　　   　 年報：各填報單位於次年1月底前將年報資料報送本署，由本署於次年80日內完成彙編。</t>
  </si>
  <si>
    <t>備註</t>
  </si>
  <si>
    <t>颱風計</t>
  </si>
  <si>
    <t>資料來源：本署所屬北、中、南區水資源局、苗栗、南投、嘉南、高雄、屏東、臺東農田水利會、高雄縣政府、臺灣省自來水公司、臺北自來水事業處、 金門縣自來水廠、連江縣自來水</t>
  </si>
  <si>
    <t xml:space="preserve">          廠及臺灣糖業公司。</t>
  </si>
  <si>
    <t>水庫或</t>
  </si>
  <si>
    <t>壩堰名稱</t>
  </si>
  <si>
    <t>隆恩堰</t>
  </si>
  <si>
    <t>季報於每季終了後40日內編報</t>
  </si>
  <si>
    <t>年報於每年終了後80日內編報</t>
  </si>
  <si>
    <t>壩  堰  體      （處）</t>
  </si>
  <si>
    <t>溢  洪  道      （處）</t>
  </si>
  <si>
    <t>取 出 水 工  （處）</t>
  </si>
  <si>
    <t>消  能  池      （處）</t>
  </si>
  <si>
    <t>輸水隧道      （處）</t>
  </si>
  <si>
    <t>監測系統      （處）</t>
  </si>
  <si>
    <t>其   他          （處）</t>
  </si>
  <si>
    <t>高屏溪攔河堰</t>
  </si>
  <si>
    <t>鹿寮溪水庫</t>
  </si>
  <si>
    <t>卑南上圳攔河堰</t>
  </si>
  <si>
    <t>梧提颱風小計</t>
  </si>
  <si>
    <t>卑南上圳攔河堰</t>
  </si>
  <si>
    <t>鳶山堰</t>
  </si>
  <si>
    <t>鳳山水庫</t>
  </si>
  <si>
    <t>羅東攔河堰</t>
  </si>
  <si>
    <t>96.08.19</t>
  </si>
  <si>
    <t>玉峰攔河堰</t>
  </si>
  <si>
    <t>巴陵防砂壩</t>
  </si>
  <si>
    <t>8月豪雨小計</t>
  </si>
  <si>
    <t>仁義潭水庫</t>
  </si>
  <si>
    <t>榮華水庫</t>
  </si>
  <si>
    <t>柯羅莎颱風小計</t>
  </si>
  <si>
    <t>米塔颱風小計</t>
  </si>
  <si>
    <t>6月豪雨小計</t>
  </si>
  <si>
    <t>新山水庫</t>
  </si>
  <si>
    <t>鳶 山 堰</t>
  </si>
  <si>
    <t>鳳山水庫</t>
  </si>
  <si>
    <t>中華民國96年</t>
  </si>
  <si>
    <t>水庫或壩堰天然災害損失及復建經費情形（續）</t>
  </si>
  <si>
    <t>豪雨電擊</t>
  </si>
  <si>
    <t xml:space="preserve">擋水土堤沖毀80公尺 </t>
  </si>
  <si>
    <r>
      <t>擋水土堤沖毀</t>
    </r>
    <r>
      <rPr>
        <sz val="8"/>
        <rFont val="Times New Roman"/>
        <family val="1"/>
      </rPr>
      <t>65</t>
    </r>
    <r>
      <rPr>
        <sz val="8"/>
        <rFont val="標楷體"/>
        <family val="4"/>
      </rPr>
      <t>公尺</t>
    </r>
    <r>
      <rPr>
        <sz val="8"/>
        <rFont val="Times New Roman"/>
        <family val="1"/>
      </rPr>
      <t xml:space="preserve"> </t>
    </r>
  </si>
  <si>
    <t>隧道出口聯外道路及左岸、 堤防固床工各1處</t>
  </si>
  <si>
    <t>景觀樹木傾倒</t>
  </si>
  <si>
    <t>警告及公告提示牌</t>
  </si>
  <si>
    <t>水庫導流幕裂損</t>
  </si>
  <si>
    <t>96.08.18</t>
  </si>
  <si>
    <t>鳶山堰</t>
  </si>
  <si>
    <t>甲仙攔河堰</t>
  </si>
  <si>
    <t>96.08.19</t>
  </si>
  <si>
    <t>96.09.18</t>
  </si>
  <si>
    <t>96.09.19</t>
  </si>
  <si>
    <t>96.10.05</t>
  </si>
  <si>
    <t>96.10.06</t>
  </si>
  <si>
    <t>96.10.07</t>
  </si>
  <si>
    <t>96.08.13</t>
  </si>
  <si>
    <t>96.09.03</t>
  </si>
  <si>
    <t>96.09.10</t>
  </si>
  <si>
    <t>96.06.22</t>
  </si>
  <si>
    <t>96.06.07~
06.11</t>
  </si>
  <si>
    <t>96.08.08~
08.09</t>
  </si>
  <si>
    <t>96.11.26~
11.27</t>
  </si>
  <si>
    <t>96.10.6~
10.07</t>
  </si>
  <si>
    <r>
      <t>擋水土堤沖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毀</t>
    </r>
    <r>
      <rPr>
        <sz val="8"/>
        <rFont val="Times New Roman"/>
        <family val="1"/>
      </rPr>
      <t>30</t>
    </r>
    <r>
      <rPr>
        <sz val="8"/>
        <rFont val="標楷體"/>
        <family val="4"/>
      </rPr>
      <t>公尺</t>
    </r>
    <r>
      <rPr>
        <sz val="8"/>
        <rFont val="Times New Roman"/>
        <family val="1"/>
      </rPr>
      <t xml:space="preserve"> </t>
    </r>
  </si>
  <si>
    <t>左岸護坡塌陷</t>
  </si>
  <si>
    <t>其他計</t>
  </si>
  <si>
    <t>9月豪雨小計</t>
  </si>
  <si>
    <t>雷擊小計</t>
  </si>
  <si>
    <t>經開會決議暫維持現況，不予復建</t>
  </si>
  <si>
    <t>石門水庫</t>
  </si>
  <si>
    <t>民國97年3月11日編製</t>
  </si>
  <si>
    <t>下游右側觀測步道階梯毀損</t>
  </si>
  <si>
    <t>96.08.09</t>
  </si>
  <si>
    <t>96.07.13</t>
  </si>
  <si>
    <t>96.10.06</t>
  </si>
  <si>
    <t>巡邏氣墊船1艘損毀,改以原有管筏執行巡邏，不另行增購</t>
  </si>
  <si>
    <t>碎石路面受損</t>
  </si>
  <si>
    <t>環湖碎石路面受損</t>
  </si>
  <si>
    <t>進水口油壓閘門、沉砂地排洪廣播系統受損</t>
  </si>
  <si>
    <t>水庫或壩堰天然災害損失及復建經費情形</t>
  </si>
  <si>
    <t>聖帕颱風小計</t>
  </si>
  <si>
    <t>韋帕颱風小計</t>
  </si>
  <si>
    <r>
      <t>民國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日編製</t>
    </r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</si>
  <si>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</si>
  <si>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</si>
  <si>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填表說明：1.本表由本署會計室編製1式3份，1份送行政院災害防救委員會，1份送本署水源經營組，1份自存，並公布於本署網站。</t>
  </si>
  <si>
    <r>
      <t xml:space="preserve">                     </t>
    </r>
    <r>
      <rPr>
        <b/>
        <sz val="11"/>
        <rFont val="標楷體"/>
        <family val="4"/>
      </rPr>
      <t>連江縣自來水廠及臺灣糖業公司。</t>
    </r>
  </si>
  <si>
    <r>
      <t xml:space="preserve">                     </t>
    </r>
    <r>
      <rPr>
        <b/>
        <sz val="11"/>
        <rFont val="標楷體"/>
        <family val="4"/>
      </rPr>
      <t>連江縣自來水廠及臺灣糖業公司。</t>
    </r>
  </si>
  <si>
    <r>
      <t>資料來源：本署所屬北、中、南區水資源局、苗栗、南投、嘉南、高雄、屏東、臺東農田水利會、高雄縣政府、臺灣省自來水公司、臺北自來水事業處、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金門縣自來水廠、</t>
    </r>
  </si>
  <si>
    <r>
      <t>資料來源：本署所屬北、中、南區水資源局、苗栗、南投、嘉南、高雄、屏東、臺東農田水利會、高雄縣政府、臺灣省自來水公司、臺北自來水事業處、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金門縣自來水廠、</t>
    </r>
  </si>
  <si>
    <t xml:space="preserve">擋水土堤沖毀80公尺 </t>
  </si>
  <si>
    <t>卑南上圳攔河堰</t>
  </si>
  <si>
    <t>96.11.26~11.27</t>
  </si>
  <si>
    <t>米塔颱風小計</t>
  </si>
  <si>
    <t>壩區下游警報廣播系統計有25處外站遭大水沖毀或強風吹落</t>
  </si>
  <si>
    <t>高屏溪攔河堰</t>
  </si>
  <si>
    <t>96.10.07</t>
  </si>
  <si>
    <t>取水口阻塞</t>
  </si>
  <si>
    <t>鳶 山 堰</t>
  </si>
  <si>
    <t>水庫導流幕裂損</t>
  </si>
  <si>
    <t>鳳山水庫</t>
  </si>
  <si>
    <t>96.10.06</t>
  </si>
  <si>
    <t>環湖碎石路面受損</t>
  </si>
  <si>
    <t>鹿寮溪水庫</t>
  </si>
  <si>
    <t>警告及公告提示牌</t>
  </si>
  <si>
    <t>隆恩堰</t>
  </si>
  <si>
    <t>大壩監測設施－伸縮儀及應變受計受損、下游右側觀測步道階梯毀損</t>
  </si>
  <si>
    <t>榮華水庫</t>
  </si>
  <si>
    <t>96.10.6~10.7</t>
  </si>
  <si>
    <t>景觀樹木30棵傾倒</t>
  </si>
  <si>
    <t>新山水庫</t>
  </si>
  <si>
    <t>96.10.05</t>
  </si>
  <si>
    <t>柯羅莎颱風小計</t>
  </si>
  <si>
    <t>颱風計</t>
  </si>
  <si>
    <t>總    計</t>
  </si>
  <si>
    <t>復 建</t>
  </si>
  <si>
    <t>總 計</t>
  </si>
  <si>
    <t>備註</t>
  </si>
  <si>
    <r>
      <t>其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他</t>
    </r>
    <r>
      <rPr>
        <b/>
        <sz val="11"/>
        <rFont val="Times New Roman"/>
        <family val="1"/>
      </rPr>
      <t xml:space="preserve">          </t>
    </r>
    <r>
      <rPr>
        <b/>
        <sz val="11"/>
        <rFont val="標楷體"/>
        <family val="4"/>
      </rPr>
      <t>（處）</t>
    </r>
  </si>
  <si>
    <r>
      <t>其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他</t>
    </r>
    <r>
      <rPr>
        <b/>
        <sz val="11"/>
        <rFont val="Times New Roman"/>
        <family val="1"/>
      </rPr>
      <t xml:space="preserve">          </t>
    </r>
    <r>
      <rPr>
        <b/>
        <sz val="11"/>
        <rFont val="標楷體"/>
        <family val="4"/>
      </rPr>
      <t>（處）</t>
    </r>
  </si>
  <si>
    <r>
      <t>監測系統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</si>
  <si>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監測系統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</si>
  <si>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輸水隧道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</si>
  <si>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輸水隧道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</si>
  <si>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消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能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池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</si>
  <si>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消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能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池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</si>
  <si>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取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工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（處）</t>
    </r>
  </si>
  <si>
    <r>
      <t>取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工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（處）</t>
    </r>
  </si>
  <si>
    <r>
      <t>溢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洪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</si>
  <si>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溢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洪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</si>
  <si>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壩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堰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體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</si>
  <si>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壩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堰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體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</si>
  <si>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t>壩堰名稱</t>
  </si>
  <si>
    <t>（災害名稱）</t>
  </si>
  <si>
    <t>預　估　經　費</t>
  </si>
  <si>
    <t>災害損失情形</t>
  </si>
  <si>
    <t>水庫或</t>
  </si>
  <si>
    <t>中華民國96年第4季(10月至 12月)</t>
  </si>
  <si>
    <t>水庫或壩堰天然災害損失及復建經費情形</t>
  </si>
  <si>
    <t>1140-00-04</t>
  </si>
  <si>
    <t>表    號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</si>
  <si>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</si>
  <si>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</si>
  <si>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季(年)報</t>
  </si>
  <si>
    <t>經濟部水利署</t>
  </si>
  <si>
    <t>編製機關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</si>
  <si>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</si>
  <si>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</si>
  <si>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公 開 類</t>
  </si>
  <si>
    <r>
      <t>民國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日編製</t>
    </r>
  </si>
  <si>
    <t>監視攝影及水位計水文氣
 象等費用</t>
  </si>
  <si>
    <t>大壩監測</t>
  </si>
  <si>
    <t>主壩下游坡面滑動塌陷</t>
  </si>
  <si>
    <t>8月豪雨小計</t>
  </si>
  <si>
    <t>豪雨計</t>
  </si>
  <si>
    <t>取水口阻塞</t>
  </si>
  <si>
    <t>鳶山堰</t>
  </si>
  <si>
    <t>96.09.19</t>
  </si>
  <si>
    <t>巴陵防砂壩</t>
  </si>
  <si>
    <t>96.09.18</t>
  </si>
  <si>
    <t>三峽河水庫</t>
  </si>
  <si>
    <t>韋伯颱風小計</t>
  </si>
  <si>
    <t>左岸護坡塌陷70公尺</t>
  </si>
  <si>
    <t>玉峰攔河堰</t>
  </si>
  <si>
    <t>96.08.19</t>
  </si>
  <si>
    <t>羅東攔河堰</t>
  </si>
  <si>
    <t>96.08.19</t>
  </si>
  <si>
    <t>主壩下游坡面滑動塌陷</t>
  </si>
  <si>
    <t>鳳山水庫</t>
  </si>
  <si>
    <t>96.08.18</t>
  </si>
  <si>
    <t>隧道出口聯外道路及左岸
 堤防固床工各1處</t>
  </si>
  <si>
    <t>甲仙攔河堰</t>
  </si>
  <si>
    <t>聖帕颱風小計</t>
  </si>
  <si>
    <r>
      <t>擋水土堤沖</t>
    </r>
    <r>
      <rPr>
        <sz val="12"/>
        <rFont val="標楷體"/>
        <family val="4"/>
      </rPr>
      <t>毀</t>
    </r>
    <r>
      <rPr>
        <sz val="12"/>
        <rFont val="Times New Roman"/>
        <family val="1"/>
      </rPr>
      <t>65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</t>
    </r>
  </si>
  <si>
    <t>卑南上圳攔河堰</t>
  </si>
  <si>
    <t>96.08.08~
96.08.09</t>
  </si>
  <si>
    <t>梧提颱風小計</t>
  </si>
  <si>
    <t>颱風計</t>
  </si>
  <si>
    <t>總    計</t>
  </si>
  <si>
    <t>復 建</t>
  </si>
  <si>
    <t>總 計</t>
  </si>
  <si>
    <t>備註</t>
  </si>
  <si>
    <r>
      <t>其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他</t>
    </r>
    <r>
      <rPr>
        <b/>
        <sz val="11"/>
        <rFont val="Times New Roman"/>
        <family val="1"/>
      </rPr>
      <t xml:space="preserve">          </t>
    </r>
    <r>
      <rPr>
        <b/>
        <sz val="11"/>
        <rFont val="標楷體"/>
        <family val="4"/>
      </rPr>
      <t>（處）</t>
    </r>
  </si>
  <si>
    <r>
      <t>監測系統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</si>
  <si>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輸水隧道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</si>
  <si>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消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能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池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</si>
  <si>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取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工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（處）</t>
    </r>
  </si>
  <si>
    <r>
      <t>溢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洪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</si>
  <si>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壩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堰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體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</si>
  <si>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t>壩堰名稱</t>
  </si>
  <si>
    <t>（災害名稱）</t>
  </si>
  <si>
    <t>預　估　經　費</t>
  </si>
  <si>
    <t>災害損失情形</t>
  </si>
  <si>
    <t>水庫或</t>
  </si>
  <si>
    <r>
      <t>中華民國</t>
    </r>
    <r>
      <rPr>
        <b/>
        <sz val="11"/>
        <rFont val="Times New Roman"/>
        <family val="1"/>
      </rPr>
      <t>96</t>
    </r>
    <r>
      <rPr>
        <b/>
        <sz val="11"/>
        <rFont val="標楷體"/>
        <family val="4"/>
      </rPr>
      <t>年第</t>
    </r>
    <r>
      <rPr>
        <b/>
        <sz val="11"/>
        <rFont val="Times New Roman"/>
        <family val="1"/>
      </rPr>
      <t>3</t>
    </r>
    <r>
      <rPr>
        <b/>
        <sz val="11"/>
        <rFont val="標楷體"/>
        <family val="4"/>
      </rPr>
      <t>季</t>
    </r>
    <r>
      <rPr>
        <b/>
        <sz val="11"/>
        <rFont val="Times New Roman"/>
        <family val="1"/>
      </rPr>
      <t>(7</t>
    </r>
    <r>
      <rPr>
        <b/>
        <sz val="11"/>
        <rFont val="標楷體"/>
        <family val="4"/>
      </rPr>
      <t>月至 9月)</t>
    </r>
  </si>
  <si>
    <t>水庫或壩堰天然災害損失及復建經費情形</t>
  </si>
  <si>
    <t>1140-00-04</t>
  </si>
  <si>
    <t>表    號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</si>
  <si>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</si>
  <si>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季(年)報</t>
  </si>
  <si>
    <t>經濟部水利署</t>
  </si>
  <si>
    <t>編製機關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</si>
  <si>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</si>
  <si>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公 開 類</t>
  </si>
  <si>
    <r>
      <t>民國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日編製</t>
    </r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</si>
  <si>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</si>
  <si>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</si>
  <si>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豪雨電擊</t>
  </si>
  <si>
    <t>95.06.22</t>
  </si>
  <si>
    <r>
      <t xml:space="preserve">擋水土堤沖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毀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</t>
    </r>
  </si>
  <si>
    <t>95.06.07~
95.06.11</t>
  </si>
  <si>
    <r>
      <t>中華民國</t>
    </r>
    <r>
      <rPr>
        <b/>
        <sz val="11"/>
        <rFont val="Times New Roman"/>
        <family val="1"/>
      </rPr>
      <t>96</t>
    </r>
    <r>
      <rPr>
        <b/>
        <sz val="11"/>
        <rFont val="標楷體"/>
        <family val="4"/>
      </rPr>
      <t>年第</t>
    </r>
    <r>
      <rPr>
        <b/>
        <sz val="11"/>
        <rFont val="Times New Roman"/>
        <family val="1"/>
      </rPr>
      <t>2</t>
    </r>
    <r>
      <rPr>
        <b/>
        <sz val="11"/>
        <rFont val="標楷體"/>
        <family val="4"/>
      </rPr>
      <t>季</t>
    </r>
    <r>
      <rPr>
        <b/>
        <sz val="11"/>
        <rFont val="Times New Roman"/>
        <family val="1"/>
      </rPr>
      <t>(4</t>
    </r>
    <r>
      <rPr>
        <b/>
        <sz val="11"/>
        <rFont val="標楷體"/>
        <family val="4"/>
      </rPr>
      <t>月至 6月)</t>
    </r>
  </si>
  <si>
    <r>
      <t>民國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日編製</t>
    </r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</si>
  <si>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</si>
  <si>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</si>
  <si>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填表說明：1.本表由本署會計室編製1式3份，1份送行政院災害防救委員會，1份送本署水源經營組，1份自存，並公布於本署網站。</t>
  </si>
  <si>
    <r>
      <t xml:space="preserve">                     </t>
    </r>
    <r>
      <rPr>
        <b/>
        <sz val="11"/>
        <rFont val="標楷體"/>
        <family val="4"/>
      </rPr>
      <t>連江縣自來水廠及臺灣糖業公司。</t>
    </r>
  </si>
  <si>
    <r>
      <t>資料來源：本署所屬北、中、南區水資源局、苗栗、南投、嘉南、高雄、屏東、臺東農田水利會、高雄縣政府、臺灣省自來水公司、臺北自來水事業處、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金門縣自來水廠、</t>
    </r>
  </si>
  <si>
    <t>本表無事實資料可填</t>
  </si>
  <si>
    <t>總    計</t>
  </si>
  <si>
    <t>復 建</t>
  </si>
  <si>
    <t>總 計</t>
  </si>
  <si>
    <t>備註</t>
  </si>
  <si>
    <r>
      <t>其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他</t>
    </r>
    <r>
      <rPr>
        <b/>
        <sz val="11"/>
        <rFont val="Times New Roman"/>
        <family val="1"/>
      </rPr>
      <t xml:space="preserve">          </t>
    </r>
    <r>
      <rPr>
        <b/>
        <sz val="11"/>
        <rFont val="標楷體"/>
        <family val="4"/>
      </rPr>
      <t>（處）</t>
    </r>
  </si>
  <si>
    <r>
      <t>監測系統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</si>
  <si>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輸水隧道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</si>
  <si>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消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能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池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</si>
  <si>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取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出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水</t>
    </r>
    <r>
      <rPr>
        <b/>
        <sz val="11"/>
        <rFont val="Times New Roman"/>
        <family val="1"/>
      </rPr>
      <t xml:space="preserve"> </t>
    </r>
    <r>
      <rPr>
        <b/>
        <sz val="11"/>
        <rFont val="標楷體"/>
        <family val="4"/>
      </rPr>
      <t>工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（處）</t>
    </r>
  </si>
  <si>
    <r>
      <t>溢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洪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道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</si>
  <si>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r>
      <t>壩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堰</t>
    </r>
    <r>
      <rPr>
        <b/>
        <sz val="11"/>
        <rFont val="Times New Roman"/>
        <family val="1"/>
      </rPr>
      <t xml:space="preserve">  </t>
    </r>
    <r>
      <rPr>
        <b/>
        <sz val="11"/>
        <rFont val="標楷體"/>
        <family val="4"/>
      </rPr>
      <t>體</t>
    </r>
    <r>
      <rPr>
        <b/>
        <sz val="11"/>
        <rFont val="Times New Roman"/>
        <family val="1"/>
      </rPr>
      <t xml:space="preserve">      </t>
    </r>
    <r>
      <rPr>
        <b/>
        <sz val="11"/>
        <rFont val="標楷體"/>
        <family val="4"/>
      </rPr>
      <t>（處）</t>
    </r>
  </si>
  <si>
    <t>壩堰名稱</t>
  </si>
  <si>
    <t>（災害名稱）</t>
  </si>
  <si>
    <t>預　估　經　費</t>
  </si>
  <si>
    <t>災害損失情形</t>
  </si>
  <si>
    <t>水庫或</t>
  </si>
  <si>
    <r>
      <t>中華民國</t>
    </r>
    <r>
      <rPr>
        <b/>
        <sz val="11"/>
        <rFont val="Times New Roman"/>
        <family val="1"/>
      </rPr>
      <t>96</t>
    </r>
    <r>
      <rPr>
        <b/>
        <sz val="11"/>
        <rFont val="標楷體"/>
        <family val="4"/>
      </rPr>
      <t>年第</t>
    </r>
    <r>
      <rPr>
        <b/>
        <sz val="11"/>
        <rFont val="Times New Roman"/>
        <family val="1"/>
      </rPr>
      <t>1</t>
    </r>
    <r>
      <rPr>
        <b/>
        <sz val="11"/>
        <rFont val="標楷體"/>
        <family val="4"/>
      </rPr>
      <t>季</t>
    </r>
    <r>
      <rPr>
        <b/>
        <sz val="11"/>
        <rFont val="Times New Roman"/>
        <family val="1"/>
      </rPr>
      <t>(1</t>
    </r>
    <r>
      <rPr>
        <b/>
        <sz val="11"/>
        <rFont val="標楷體"/>
        <family val="4"/>
      </rPr>
      <t>月至 3月)</t>
    </r>
  </si>
  <si>
    <t>水庫或壩堰天然災害損失及復建經費情形</t>
  </si>
  <si>
    <t>1140-00-04</t>
  </si>
  <si>
    <t>表 號</t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</si>
  <si>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</si>
  <si>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季(年)報</t>
  </si>
  <si>
    <t>經濟部水利署</t>
  </si>
  <si>
    <t>編製機關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</si>
  <si>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</si>
  <si>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t>公 開 類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</si>
</sst>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_-;\-* #,##0_-;_-* &quot;－&quot;_-;_-@_-"/>
    <numFmt numFmtId="185" formatCode="_-* #,##0_-;\-* #,##0_-;_-* &quot;-&quot;??_-;_-@_-"/>
  </numFmts>
  <fonts count="5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標楷體"/>
      <family val="4"/>
    </font>
    <font>
      <sz val="12"/>
      <name val="新細明體"/>
      <family val="1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14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1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41" fontId="10" fillId="0" borderId="10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41" fontId="10" fillId="0" borderId="0" xfId="0" applyNumberFormat="1" applyFont="1" applyBorder="1" applyAlignment="1">
      <alignment horizontal="centerContinuous"/>
    </xf>
    <xf numFmtId="0" fontId="10" fillId="0" borderId="0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1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11" fontId="10" fillId="0" borderId="0" xfId="0" applyNumberFormat="1" applyFont="1" applyFill="1" applyBorder="1" applyAlignment="1">
      <alignment horizontal="left" vertical="center"/>
    </xf>
    <xf numFmtId="11" fontId="12" fillId="0" borderId="0" xfId="0" applyNumberFormat="1" applyFont="1" applyFill="1" applyBorder="1" applyAlignment="1">
      <alignment horizontal="left" vertical="center"/>
    </xf>
    <xf numFmtId="11" fontId="12" fillId="0" borderId="0" xfId="0" applyNumberFormat="1" applyFont="1" applyFill="1" applyBorder="1" applyAlignment="1">
      <alignment horizontal="right" vertical="center"/>
    </xf>
    <xf numFmtId="11" fontId="12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11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12" fillId="0" borderId="12" xfId="33" applyFont="1" applyFill="1" applyBorder="1" applyAlignment="1">
      <alignment horizontal="centerContinuous" vertical="center"/>
      <protection/>
    </xf>
    <xf numFmtId="0" fontId="12" fillId="0" borderId="0" xfId="0" applyFont="1" applyFill="1" applyAlignment="1">
      <alignment vertical="center"/>
    </xf>
    <xf numFmtId="0" fontId="13" fillId="0" borderId="0" xfId="33" applyFont="1" applyFill="1" applyAlignment="1">
      <alignment vertical="center"/>
      <protection/>
    </xf>
    <xf numFmtId="0" fontId="7" fillId="0" borderId="0" xfId="0" applyFont="1" applyFill="1" applyAlignment="1">
      <alignment/>
    </xf>
    <xf numFmtId="0" fontId="12" fillId="0" borderId="13" xfId="33" applyFont="1" applyFill="1" applyBorder="1" applyAlignment="1">
      <alignment horizontal="centerContinuous" vertical="center"/>
      <protection/>
    </xf>
    <xf numFmtId="0" fontId="12" fillId="0" borderId="14" xfId="0" applyFont="1" applyFill="1" applyBorder="1" applyAlignment="1">
      <alignment vertical="center"/>
    </xf>
    <xf numFmtId="0" fontId="13" fillId="0" borderId="14" xfId="33" applyFont="1" applyFill="1" applyBorder="1" applyAlignment="1">
      <alignment vertical="center"/>
      <protection/>
    </xf>
    <xf numFmtId="0" fontId="7" fillId="0" borderId="0" xfId="0" applyFont="1" applyFill="1" applyAlignment="1">
      <alignment horizontal="centerContinuous" vertical="center"/>
    </xf>
    <xf numFmtId="0" fontId="7" fillId="0" borderId="0" xfId="33" applyFont="1" applyFill="1" applyAlignment="1">
      <alignment horizontal="centerContinuous" vertical="center"/>
      <protection/>
    </xf>
    <xf numFmtId="11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Continuous"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8" xfId="0" applyFont="1" applyFill="1" applyBorder="1" applyAlignment="1">
      <alignment vertical="center"/>
    </xf>
    <xf numFmtId="11" fontId="6" fillId="0" borderId="19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 wrapText="1"/>
    </xf>
    <xf numFmtId="0" fontId="6" fillId="0" borderId="10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Continuous" vertical="center" wrapText="1"/>
    </xf>
    <xf numFmtId="0" fontId="6" fillId="0" borderId="22" xfId="0" applyFont="1" applyFill="1" applyBorder="1" applyAlignment="1">
      <alignment/>
    </xf>
    <xf numFmtId="181" fontId="10" fillId="0" borderId="14" xfId="35" applyFont="1" applyFill="1" applyBorder="1" applyAlignment="1">
      <alignment/>
    </xf>
    <xf numFmtId="0" fontId="6" fillId="0" borderId="0" xfId="33" applyFont="1" applyFill="1" applyAlignment="1">
      <alignment horizontal="centerContinuous" vertical="center"/>
      <protection/>
    </xf>
    <xf numFmtId="0" fontId="6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81" fontId="10" fillId="0" borderId="14" xfId="35" applyFont="1" applyFill="1" applyBorder="1" applyAlignment="1">
      <alignment/>
    </xf>
    <xf numFmtId="0" fontId="10" fillId="0" borderId="14" xfId="0" applyFont="1" applyFill="1" applyBorder="1" applyAlignment="1">
      <alignment/>
    </xf>
    <xf numFmtId="11" fontId="6" fillId="0" borderId="0" xfId="33" applyNumberFormat="1" applyFont="1" applyFill="1" applyBorder="1" applyAlignment="1">
      <alignment horizontal="left" vertical="center"/>
      <protection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indent="2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10" xfId="0" applyFont="1" applyFill="1" applyBorder="1" applyAlignment="1">
      <alignment horizontal="left" vertical="top" indent="2"/>
    </xf>
    <xf numFmtId="0" fontId="10" fillId="0" borderId="0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center" shrinkToFit="1"/>
    </xf>
    <xf numFmtId="184" fontId="15" fillId="0" borderId="0" xfId="0" applyNumberFormat="1" applyFont="1" applyBorder="1" applyAlignment="1">
      <alignment horizontal="center" vertical="center"/>
    </xf>
    <xf numFmtId="184" fontId="15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top"/>
    </xf>
    <xf numFmtId="41" fontId="10" fillId="0" borderId="0" xfId="0" applyNumberFormat="1" applyFont="1" applyBorder="1" applyAlignment="1">
      <alignment horizontal="right" vertical="top"/>
    </xf>
    <xf numFmtId="41" fontId="10" fillId="0" borderId="0" xfId="35" applyNumberFormat="1" applyFont="1" applyBorder="1" applyAlignment="1">
      <alignment horizontal="right" vertical="top"/>
    </xf>
    <xf numFmtId="41" fontId="10" fillId="0" borderId="0" xfId="0" applyNumberFormat="1" applyFont="1" applyFill="1" applyBorder="1" applyAlignment="1">
      <alignment horizontal="right" vertical="top"/>
    </xf>
    <xf numFmtId="181" fontId="7" fillId="0" borderId="18" xfId="35" applyFont="1" applyFill="1" applyBorder="1" applyAlignment="1">
      <alignment horizontal="right"/>
    </xf>
    <xf numFmtId="181" fontId="10" fillId="0" borderId="0" xfId="35" applyFont="1" applyFill="1" applyBorder="1" applyAlignment="1">
      <alignment horizontal="right"/>
    </xf>
    <xf numFmtId="0" fontId="17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/>
    </xf>
    <xf numFmtId="0" fontId="10" fillId="0" borderId="20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vertical="top"/>
    </xf>
    <xf numFmtId="41" fontId="10" fillId="0" borderId="14" xfId="0" applyNumberFormat="1" applyFont="1" applyBorder="1" applyAlignment="1">
      <alignment horizontal="right" vertical="top"/>
    </xf>
    <xf numFmtId="0" fontId="17" fillId="0" borderId="14" xfId="0" applyFont="1" applyBorder="1" applyAlignment="1">
      <alignment vertical="top" wrapText="1"/>
    </xf>
    <xf numFmtId="41" fontId="10" fillId="0" borderId="0" xfId="0" applyNumberFormat="1" applyFont="1" applyBorder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2" fillId="0" borderId="23" xfId="33" applyFont="1" applyFill="1" applyBorder="1" applyAlignment="1">
      <alignment horizontal="center" vertical="center"/>
      <protection/>
    </xf>
    <xf numFmtId="0" fontId="12" fillId="0" borderId="24" xfId="33" applyFont="1" applyFill="1" applyBorder="1" applyAlignment="1">
      <alignment horizontal="center" vertical="center"/>
      <protection/>
    </xf>
    <xf numFmtId="0" fontId="12" fillId="0" borderId="13" xfId="33" applyFont="1" applyFill="1" applyBorder="1" applyAlignment="1">
      <alignment horizontal="center" vertical="center"/>
      <protection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185" fontId="10" fillId="0" borderId="0" xfId="34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1" fontId="6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11" fontId="6" fillId="0" borderId="0" xfId="33" applyNumberFormat="1" applyFont="1" applyBorder="1" applyAlignment="1">
      <alignment horizontal="left" vertical="center"/>
      <protection/>
    </xf>
    <xf numFmtId="11" fontId="36" fillId="0" borderId="0" xfId="0" applyNumberFormat="1" applyFont="1" applyFill="1" applyBorder="1" applyAlignment="1">
      <alignment horizontal="left" vertical="center"/>
    </xf>
    <xf numFmtId="181" fontId="10" fillId="0" borderId="14" xfId="35" applyFont="1" applyBorder="1" applyAlignment="1">
      <alignment wrapText="1"/>
    </xf>
    <xf numFmtId="41" fontId="10" fillId="0" borderId="14" xfId="35" applyNumberFormat="1" applyFont="1" applyBorder="1" applyAlignment="1">
      <alignment/>
    </xf>
    <xf numFmtId="41" fontId="10" fillId="0" borderId="14" xfId="0" applyNumberFormat="1" applyFont="1" applyBorder="1" applyAlignment="1">
      <alignment/>
    </xf>
    <xf numFmtId="41" fontId="10" fillId="0" borderId="14" xfId="0" applyNumberFormat="1" applyFont="1" applyBorder="1" applyAlignment="1">
      <alignment horizontal="centerContinuous"/>
    </xf>
    <xf numFmtId="0" fontId="10" fillId="0" borderId="22" xfId="0" applyFont="1" applyBorder="1" applyAlignment="1">
      <alignment/>
    </xf>
    <xf numFmtId="0" fontId="7" fillId="0" borderId="14" xfId="0" applyFont="1" applyBorder="1" applyAlignment="1">
      <alignment/>
    </xf>
    <xf numFmtId="181" fontId="10" fillId="0" borderId="0" xfId="35" applyFont="1" applyBorder="1" applyAlignment="1">
      <alignment vertical="top" wrapText="1"/>
    </xf>
    <xf numFmtId="41" fontId="10" fillId="0" borderId="0" xfId="35" applyNumberFormat="1" applyFont="1" applyBorder="1" applyAlignment="1">
      <alignment vertical="top"/>
    </xf>
    <xf numFmtId="41" fontId="10" fillId="0" borderId="0" xfId="0" applyNumberFormat="1" applyFont="1" applyBorder="1" applyAlignment="1">
      <alignment vertical="top"/>
    </xf>
    <xf numFmtId="41" fontId="10" fillId="0" borderId="0" xfId="0" applyNumberFormat="1" applyFont="1" applyBorder="1" applyAlignment="1">
      <alignment horizontal="centerContinuous" vertical="top"/>
    </xf>
    <xf numFmtId="0" fontId="10" fillId="0" borderId="0" xfId="0" applyFont="1" applyBorder="1" applyAlignment="1">
      <alignment vertical="top" wrapText="1"/>
    </xf>
    <xf numFmtId="181" fontId="10" fillId="0" borderId="0" xfId="35" applyFont="1" applyBorder="1" applyAlignment="1">
      <alignment horizontal="left" vertical="top" wrapText="1"/>
    </xf>
    <xf numFmtId="41" fontId="10" fillId="0" borderId="0" xfId="0" applyNumberFormat="1" applyFont="1" applyAlignment="1">
      <alignment vertical="top"/>
    </xf>
    <xf numFmtId="181" fontId="10" fillId="0" borderId="0" xfId="35" applyFont="1" applyBorder="1" applyAlignment="1">
      <alignment wrapText="1"/>
    </xf>
    <xf numFmtId="0" fontId="7" fillId="0" borderId="20" xfId="0" applyFont="1" applyBorder="1" applyAlignment="1">
      <alignment vertical="top"/>
    </xf>
    <xf numFmtId="41" fontId="10" fillId="0" borderId="10" xfId="0" applyNumberFormat="1" applyFont="1" applyFill="1" applyBorder="1" applyAlignment="1">
      <alignment horizontal="left" vertical="top"/>
    </xf>
    <xf numFmtId="41" fontId="7" fillId="0" borderId="18" xfId="0" applyNumberFormat="1" applyFont="1" applyBorder="1" applyAlignment="1">
      <alignment vertical="top"/>
    </xf>
    <xf numFmtId="41" fontId="7" fillId="0" borderId="0" xfId="0" applyNumberFormat="1" applyFont="1" applyBorder="1" applyAlignment="1">
      <alignment horizontal="centerContinuous" vertical="top"/>
    </xf>
    <xf numFmtId="0" fontId="7" fillId="0" borderId="18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6" fillId="0" borderId="22" xfId="0" applyFont="1" applyBorder="1" applyAlignment="1">
      <alignment/>
    </xf>
    <xf numFmtId="49" fontId="6" fillId="0" borderId="12" xfId="0" applyNumberFormat="1" applyFont="1" applyBorder="1" applyAlignment="1">
      <alignment horizontal="centerContinuous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1" fontId="6" fillId="0" borderId="19" xfId="0" applyNumberFormat="1" applyFont="1" applyBorder="1" applyAlignment="1">
      <alignment horizontal="centerContinuous" vertical="center"/>
    </xf>
    <xf numFmtId="0" fontId="6" fillId="0" borderId="1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5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11" fontId="6" fillId="0" borderId="15" xfId="0" applyNumberFormat="1" applyFont="1" applyBorder="1" applyAlignment="1">
      <alignment horizontal="center" vertical="center"/>
    </xf>
    <xf numFmtId="0" fontId="7" fillId="0" borderId="0" xfId="33" applyFont="1" applyAlignment="1">
      <alignment horizontal="centerContinuous" vertical="center"/>
      <protection/>
    </xf>
    <xf numFmtId="0" fontId="6" fillId="0" borderId="0" xfId="33" applyFont="1" applyAlignment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2" fillId="0" borderId="12" xfId="33" applyFont="1" applyBorder="1" applyAlignment="1">
      <alignment vertical="center"/>
      <protection/>
    </xf>
    <xf numFmtId="0" fontId="12" fillId="0" borderId="12" xfId="33" applyFont="1" applyBorder="1" applyAlignment="1">
      <alignment horizontal="centerContinuous" vertical="center"/>
      <protection/>
    </xf>
    <xf numFmtId="0" fontId="13" fillId="0" borderId="14" xfId="33" applyFont="1" applyBorder="1" applyAlignment="1">
      <alignment vertical="center"/>
      <protection/>
    </xf>
    <xf numFmtId="0" fontId="12" fillId="0" borderId="14" xfId="0" applyFont="1" applyBorder="1" applyAlignment="1">
      <alignment vertical="center"/>
    </xf>
    <xf numFmtId="0" fontId="12" fillId="0" borderId="13" xfId="33" applyFont="1" applyBorder="1" applyAlignment="1">
      <alignment horizontal="centerContinuous" vertical="center"/>
      <protection/>
    </xf>
    <xf numFmtId="0" fontId="13" fillId="0" borderId="0" xfId="33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0" fillId="0" borderId="14" xfId="0" applyFont="1" applyBorder="1" applyAlignment="1">
      <alignment/>
    </xf>
    <xf numFmtId="0" fontId="10" fillId="0" borderId="22" xfId="0" applyFont="1" applyFill="1" applyBorder="1" applyAlignment="1">
      <alignment horizontal="center" wrapText="1"/>
    </xf>
    <xf numFmtId="181" fontId="10" fillId="0" borderId="0" xfId="35" applyFont="1" applyBorder="1" applyAlignment="1">
      <alignment/>
    </xf>
    <xf numFmtId="41" fontId="10" fillId="0" borderId="0" xfId="35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Fill="1" applyBorder="1" applyAlignment="1">
      <alignment horizontal="center" wrapText="1"/>
    </xf>
    <xf numFmtId="41" fontId="1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 wrapText="1"/>
    </xf>
    <xf numFmtId="41" fontId="10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10" fillId="0" borderId="20" xfId="0" applyFont="1" applyFill="1" applyBorder="1" applyAlignment="1">
      <alignment horizontal="center" vertical="top" wrapText="1"/>
    </xf>
    <xf numFmtId="181" fontId="10" fillId="0" borderId="0" xfId="35" applyFont="1" applyBorder="1" applyAlignment="1">
      <alignment horizontal="left" wrapText="1"/>
    </xf>
    <xf numFmtId="0" fontId="7" fillId="0" borderId="20" xfId="0" applyFont="1" applyBorder="1" applyAlignment="1">
      <alignment/>
    </xf>
    <xf numFmtId="41" fontId="7" fillId="0" borderId="0" xfId="0" applyNumberFormat="1" applyFont="1" applyBorder="1" applyAlignment="1">
      <alignment horizontal="centerContinuous"/>
    </xf>
    <xf numFmtId="0" fontId="7" fillId="0" borderId="18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0" fillId="0" borderId="14" xfId="0" applyFont="1" applyBorder="1" applyAlignment="1">
      <alignment/>
    </xf>
    <xf numFmtId="181" fontId="10" fillId="0" borderId="14" xfId="35" applyFont="1" applyBorder="1" applyAlignment="1">
      <alignment/>
    </xf>
    <xf numFmtId="181" fontId="10" fillId="0" borderId="14" xfId="35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2" xfId="0" applyFont="1" applyBorder="1" applyAlignment="1">
      <alignment/>
    </xf>
    <xf numFmtId="0" fontId="12" fillId="0" borderId="13" xfId="33" applyFont="1" applyBorder="1" applyAlignment="1">
      <alignment horizontal="center" vertical="center"/>
      <protection/>
    </xf>
    <xf numFmtId="0" fontId="12" fillId="0" borderId="24" xfId="33" applyFont="1" applyBorder="1" applyAlignment="1">
      <alignment horizontal="center" vertical="center"/>
      <protection/>
    </xf>
    <xf numFmtId="0" fontId="12" fillId="0" borderId="23" xfId="33" applyFont="1" applyBorder="1" applyAlignment="1">
      <alignment horizontal="center" vertical="center"/>
      <protection/>
    </xf>
    <xf numFmtId="181" fontId="10" fillId="0" borderId="18" xfId="35" applyFont="1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B11" sqref="B11"/>
    </sheetView>
  </sheetViews>
  <sheetFormatPr defaultColWidth="9.00390625" defaultRowHeight="15.75"/>
  <cols>
    <col min="1" max="1" width="17.125" style="1" customWidth="1"/>
    <col min="2" max="2" width="14.375" style="1" customWidth="1"/>
    <col min="3" max="3" width="10.50390625" style="1" customWidth="1"/>
    <col min="4" max="4" width="9.25390625" style="1" customWidth="1"/>
    <col min="5" max="5" width="9.375" style="1" customWidth="1"/>
    <col min="6" max="6" width="10.875" style="1" customWidth="1"/>
    <col min="7" max="7" width="10.125" style="1" customWidth="1"/>
    <col min="8" max="8" width="10.625" style="1" customWidth="1"/>
    <col min="9" max="9" width="9.375" style="1" customWidth="1"/>
    <col min="10" max="10" width="8.875" style="1" customWidth="1"/>
    <col min="11" max="11" width="10.625" style="1" customWidth="1"/>
    <col min="12" max="12" width="9.875" style="1" customWidth="1"/>
    <col min="13" max="13" width="10.625" style="1" customWidth="1"/>
    <col min="14" max="14" width="12.50390625" style="1" customWidth="1"/>
    <col min="15" max="15" width="6.125" style="1" customWidth="1"/>
    <col min="16" max="16" width="6.625" style="1" customWidth="1"/>
    <col min="17" max="16384" width="9.00390625" style="1" customWidth="1"/>
  </cols>
  <sheetData>
    <row r="1" spans="1:14" ht="16.5">
      <c r="A1" s="152" t="s">
        <v>270</v>
      </c>
      <c r="B1" s="152"/>
      <c r="C1" s="157" t="s">
        <v>269</v>
      </c>
      <c r="D1" s="156"/>
      <c r="E1" s="156"/>
      <c r="F1" s="156"/>
      <c r="G1" s="156"/>
      <c r="H1" s="156"/>
      <c r="I1" s="156"/>
      <c r="J1" s="152" t="s">
        <v>268</v>
      </c>
      <c r="K1" s="152"/>
      <c r="L1" s="182" t="s">
        <v>267</v>
      </c>
      <c r="M1" s="181"/>
      <c r="N1" s="180"/>
    </row>
    <row r="2" spans="1:14" ht="16.5">
      <c r="A2" s="152" t="s">
        <v>266</v>
      </c>
      <c r="B2" s="155"/>
      <c r="C2" s="154" t="s">
        <v>265</v>
      </c>
      <c r="D2" s="153"/>
      <c r="E2" s="153"/>
      <c r="F2" s="153"/>
      <c r="G2" s="153"/>
      <c r="H2" s="153"/>
      <c r="I2" s="153"/>
      <c r="J2" s="152" t="s">
        <v>264</v>
      </c>
      <c r="K2" s="152"/>
      <c r="L2" s="182" t="s">
        <v>263</v>
      </c>
      <c r="M2" s="181"/>
      <c r="N2" s="180"/>
    </row>
    <row r="3" spans="1:14" ht="45" customHeight="1">
      <c r="A3" s="150" t="s">
        <v>262</v>
      </c>
      <c r="B3" s="149"/>
      <c r="C3" s="150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ht="16.5">
      <c r="A4" s="148" t="s">
        <v>261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s="97" customFormat="1" ht="19.5" customHeight="1">
      <c r="A5" s="146" t="s">
        <v>0</v>
      </c>
      <c r="B5" s="145"/>
      <c r="C5" s="144" t="s">
        <v>260</v>
      </c>
      <c r="D5" s="143" t="s">
        <v>259</v>
      </c>
      <c r="E5" s="142"/>
      <c r="F5" s="142"/>
      <c r="G5" s="142"/>
      <c r="H5" s="142"/>
      <c r="I5" s="142"/>
      <c r="J5" s="141"/>
      <c r="K5" s="140" t="s">
        <v>258</v>
      </c>
      <c r="L5" s="139"/>
      <c r="M5" s="138"/>
      <c r="N5" s="137" t="s">
        <v>1</v>
      </c>
    </row>
    <row r="6" spans="1:14" s="97" customFormat="1" ht="42.75" customHeight="1">
      <c r="A6" s="136" t="s">
        <v>257</v>
      </c>
      <c r="B6" s="135" t="s">
        <v>2</v>
      </c>
      <c r="C6" s="134" t="s">
        <v>256</v>
      </c>
      <c r="D6" s="133" t="s">
        <v>255</v>
      </c>
      <c r="E6" s="133" t="s">
        <v>254</v>
      </c>
      <c r="F6" s="133" t="s">
        <v>253</v>
      </c>
      <c r="G6" s="133" t="s">
        <v>252</v>
      </c>
      <c r="H6" s="133" t="s">
        <v>251</v>
      </c>
      <c r="I6" s="133" t="s">
        <v>250</v>
      </c>
      <c r="J6" s="133" t="s">
        <v>249</v>
      </c>
      <c r="K6" s="132" t="s">
        <v>3</v>
      </c>
      <c r="L6" s="131"/>
      <c r="M6" s="130"/>
      <c r="N6" s="129" t="s">
        <v>248</v>
      </c>
    </row>
    <row r="7" spans="1:14" s="97" customFormat="1" ht="49.5" customHeight="1">
      <c r="A7" s="128"/>
      <c r="B7" s="127"/>
      <c r="C7" s="126"/>
      <c r="D7" s="125"/>
      <c r="E7" s="125"/>
      <c r="F7" s="125"/>
      <c r="G7" s="125"/>
      <c r="H7" s="125"/>
      <c r="I7" s="125"/>
      <c r="J7" s="125"/>
      <c r="K7" s="124" t="s">
        <v>247</v>
      </c>
      <c r="L7" s="124" t="s">
        <v>4</v>
      </c>
      <c r="M7" s="124" t="s">
        <v>246</v>
      </c>
      <c r="N7" s="123"/>
    </row>
    <row r="8" spans="1:26" ht="31.5" customHeight="1">
      <c r="A8" s="2" t="s">
        <v>245</v>
      </c>
      <c r="B8" s="2" t="s">
        <v>244</v>
      </c>
      <c r="C8" s="17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6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4"/>
      <c r="B9" s="171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5.75" customHeight="1">
      <c r="A10" s="4"/>
      <c r="B10" s="7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1.5" customHeight="1">
      <c r="A11" s="8"/>
      <c r="B11" s="7"/>
      <c r="C11" s="163"/>
      <c r="D11" s="165"/>
      <c r="E11" s="165"/>
      <c r="F11" s="165"/>
      <c r="G11" s="165"/>
      <c r="H11" s="165"/>
      <c r="I11" s="165"/>
      <c r="J11" s="6"/>
      <c r="K11" s="6"/>
      <c r="L11" s="162"/>
      <c r="M11" s="161"/>
      <c r="N11" s="16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1.5" customHeight="1">
      <c r="A12" s="8"/>
      <c r="B12" s="7"/>
      <c r="C12" s="163"/>
      <c r="D12" s="165"/>
      <c r="E12" s="165"/>
      <c r="F12" s="165"/>
      <c r="G12" s="165"/>
      <c r="H12" s="165"/>
      <c r="I12" s="165"/>
      <c r="J12" s="6"/>
      <c r="K12" s="6"/>
      <c r="L12" s="162"/>
      <c r="M12" s="161"/>
      <c r="N12" s="16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1.5" customHeight="1">
      <c r="A13" s="8"/>
      <c r="B13" s="7"/>
      <c r="C13" s="163"/>
      <c r="D13" s="165"/>
      <c r="E13" s="165"/>
      <c r="F13" s="165"/>
      <c r="G13" s="165"/>
      <c r="H13" s="165"/>
      <c r="I13" s="165"/>
      <c r="J13" s="6"/>
      <c r="K13" s="6"/>
      <c r="L13" s="162"/>
      <c r="M13" s="161"/>
      <c r="N13" s="16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1.5" customHeight="1">
      <c r="A14" s="8"/>
      <c r="B14" s="7"/>
      <c r="C14" s="163"/>
      <c r="D14" s="165"/>
      <c r="E14" s="165"/>
      <c r="F14" s="165"/>
      <c r="G14" s="165"/>
      <c r="H14" s="165"/>
      <c r="I14" s="165"/>
      <c r="J14" s="6"/>
      <c r="K14" s="6"/>
      <c r="L14" s="162"/>
      <c r="M14" s="161"/>
      <c r="N14" s="16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9.5" customHeight="1">
      <c r="A15" s="9"/>
      <c r="B15" s="179"/>
      <c r="C15" s="178"/>
      <c r="D15" s="177"/>
      <c r="E15" s="177"/>
      <c r="F15" s="177"/>
      <c r="G15" s="177"/>
      <c r="H15" s="177"/>
      <c r="I15" s="177"/>
      <c r="J15" s="177"/>
      <c r="K15" s="176"/>
      <c r="L15" s="176"/>
      <c r="M15" s="176"/>
      <c r="N15" s="17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8:9" s="11" customFormat="1" ht="33.75" customHeight="1">
      <c r="H16" s="12"/>
      <c r="I16" s="13" t="s">
        <v>23</v>
      </c>
    </row>
    <row r="17" spans="1:13" s="11" customFormat="1" ht="31.5" customHeight="1">
      <c r="A17" s="13" t="s">
        <v>20</v>
      </c>
      <c r="B17" s="13"/>
      <c r="C17" s="10" t="s">
        <v>21</v>
      </c>
      <c r="D17" s="10"/>
      <c r="E17" s="10"/>
      <c r="F17" s="10"/>
      <c r="H17" s="12"/>
      <c r="I17" s="12"/>
      <c r="M17" s="13" t="s">
        <v>22</v>
      </c>
    </row>
    <row r="18" spans="8:9" s="11" customFormat="1" ht="16.5">
      <c r="H18" s="12"/>
      <c r="I18" s="13" t="s">
        <v>19</v>
      </c>
    </row>
    <row r="19" spans="3:9" s="11" customFormat="1" ht="33.75" customHeight="1">
      <c r="C19" s="14"/>
      <c r="D19" s="15"/>
      <c r="E19" s="16"/>
      <c r="I19" s="17"/>
    </row>
    <row r="20" spans="1:12" s="20" customFormat="1" ht="18" customHeight="1">
      <c r="A20" s="18" t="s">
        <v>243</v>
      </c>
      <c r="B20" s="19"/>
      <c r="C20" s="19"/>
      <c r="D20" s="19"/>
      <c r="E20" s="19"/>
      <c r="F20" s="19"/>
      <c r="G20" s="19"/>
      <c r="H20" s="19"/>
      <c r="I20" s="19"/>
      <c r="J20" s="19"/>
      <c r="L20" s="18"/>
    </row>
    <row r="21" spans="1:12" s="20" customFormat="1" ht="18" customHeight="1">
      <c r="A21" s="101" t="s">
        <v>242</v>
      </c>
      <c r="B21" s="19"/>
      <c r="C21" s="19"/>
      <c r="D21" s="19"/>
      <c r="E21" s="19"/>
      <c r="F21" s="19"/>
      <c r="G21" s="19"/>
      <c r="H21" s="19"/>
      <c r="I21" s="19"/>
      <c r="J21" s="19"/>
      <c r="L21" s="18"/>
    </row>
    <row r="22" s="97" customFormat="1" ht="18" customHeight="1">
      <c r="A22" s="100" t="s">
        <v>241</v>
      </c>
    </row>
    <row r="23" spans="1:13" s="97" customFormat="1" ht="18" customHeight="1">
      <c r="A23" s="98" t="s">
        <v>240</v>
      </c>
      <c r="M23" s="99"/>
    </row>
    <row r="24" spans="1:14" s="97" customFormat="1" ht="18" customHeight="1">
      <c r="A24" s="98" t="s">
        <v>239</v>
      </c>
      <c r="N24" s="10" t="s">
        <v>238</v>
      </c>
    </row>
  </sheetData>
  <sheetProtection/>
  <mergeCells count="11">
    <mergeCell ref="I6:I7"/>
    <mergeCell ref="C6:C7"/>
    <mergeCell ref="D6:D7"/>
    <mergeCell ref="E6:E7"/>
    <mergeCell ref="F6:F7"/>
    <mergeCell ref="J6:J7"/>
    <mergeCell ref="L1:N1"/>
    <mergeCell ref="L2:N2"/>
    <mergeCell ref="D5:J5"/>
    <mergeCell ref="G6:G7"/>
    <mergeCell ref="H6:H7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E10" sqref="E10"/>
    </sheetView>
  </sheetViews>
  <sheetFormatPr defaultColWidth="9.00390625" defaultRowHeight="15.75"/>
  <cols>
    <col min="1" max="1" width="17.125" style="1" customWidth="1"/>
    <col min="2" max="2" width="10.50390625" style="1" customWidth="1"/>
    <col min="3" max="3" width="15.00390625" style="1" customWidth="1"/>
    <col min="4" max="4" width="9.25390625" style="1" customWidth="1"/>
    <col min="5" max="5" width="9.375" style="1" customWidth="1"/>
    <col min="6" max="6" width="10.875" style="1" customWidth="1"/>
    <col min="7" max="7" width="10.125" style="1" customWidth="1"/>
    <col min="8" max="8" width="10.625" style="1" customWidth="1"/>
    <col min="9" max="9" width="9.375" style="1" customWidth="1"/>
    <col min="10" max="10" width="8.875" style="1" customWidth="1"/>
    <col min="11" max="11" width="10.625" style="1" customWidth="1"/>
    <col min="12" max="12" width="9.875" style="1" customWidth="1"/>
    <col min="13" max="13" width="10.625" style="1" customWidth="1"/>
    <col min="14" max="14" width="12.50390625" style="1" customWidth="1"/>
    <col min="15" max="15" width="6.125" style="1" customWidth="1"/>
    <col min="16" max="16" width="6.625" style="1" customWidth="1"/>
    <col min="17" max="16384" width="9.00390625" style="1" customWidth="1"/>
  </cols>
  <sheetData>
    <row r="1" spans="1:14" ht="16.5">
      <c r="A1" s="152" t="s">
        <v>13</v>
      </c>
      <c r="B1" s="152"/>
      <c r="C1" s="157" t="s">
        <v>172</v>
      </c>
      <c r="D1" s="156"/>
      <c r="E1" s="156"/>
      <c r="F1" s="156"/>
      <c r="G1" s="156"/>
      <c r="H1" s="156"/>
      <c r="I1" s="156"/>
      <c r="J1" s="152" t="s">
        <v>11</v>
      </c>
      <c r="K1" s="152"/>
      <c r="L1" s="182" t="s">
        <v>7</v>
      </c>
      <c r="M1" s="181"/>
      <c r="N1" s="180"/>
    </row>
    <row r="2" spans="1:14" ht="16.5">
      <c r="A2" s="152" t="s">
        <v>14</v>
      </c>
      <c r="B2" s="155"/>
      <c r="C2" s="154" t="s">
        <v>167</v>
      </c>
      <c r="D2" s="153"/>
      <c r="E2" s="153"/>
      <c r="F2" s="153"/>
      <c r="G2" s="153"/>
      <c r="H2" s="153"/>
      <c r="I2" s="153"/>
      <c r="J2" s="152" t="s">
        <v>12</v>
      </c>
      <c r="K2" s="152"/>
      <c r="L2" s="182" t="s">
        <v>5</v>
      </c>
      <c r="M2" s="181"/>
      <c r="N2" s="180"/>
    </row>
    <row r="3" spans="1:14" ht="45" customHeight="1">
      <c r="A3" s="150" t="s">
        <v>105</v>
      </c>
      <c r="B3" s="149"/>
      <c r="C3" s="150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ht="16.5">
      <c r="A4" s="148" t="s">
        <v>237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s="97" customFormat="1" ht="19.5" customHeight="1">
      <c r="A5" s="146" t="s">
        <v>0</v>
      </c>
      <c r="B5" s="145"/>
      <c r="C5" s="144" t="s">
        <v>31</v>
      </c>
      <c r="D5" s="143" t="s">
        <v>17</v>
      </c>
      <c r="E5" s="142"/>
      <c r="F5" s="142"/>
      <c r="G5" s="142"/>
      <c r="H5" s="142"/>
      <c r="I5" s="142"/>
      <c r="J5" s="141"/>
      <c r="K5" s="140" t="s">
        <v>9</v>
      </c>
      <c r="L5" s="139"/>
      <c r="M5" s="138"/>
      <c r="N5" s="137" t="s">
        <v>1</v>
      </c>
    </row>
    <row r="6" spans="1:14" s="97" customFormat="1" ht="42.75" customHeight="1">
      <c r="A6" s="136" t="s">
        <v>8</v>
      </c>
      <c r="B6" s="135" t="s">
        <v>2</v>
      </c>
      <c r="C6" s="134" t="s">
        <v>32</v>
      </c>
      <c r="D6" s="133" t="s">
        <v>156</v>
      </c>
      <c r="E6" s="133" t="s">
        <v>154</v>
      </c>
      <c r="F6" s="133" t="s">
        <v>152</v>
      </c>
      <c r="G6" s="133" t="s">
        <v>150</v>
      </c>
      <c r="H6" s="133" t="s">
        <v>148</v>
      </c>
      <c r="I6" s="133" t="s">
        <v>146</v>
      </c>
      <c r="J6" s="133" t="s">
        <v>144</v>
      </c>
      <c r="K6" s="132" t="s">
        <v>3</v>
      </c>
      <c r="L6" s="131"/>
      <c r="M6" s="130"/>
      <c r="N6" s="129" t="s">
        <v>27</v>
      </c>
    </row>
    <row r="7" spans="1:14" s="97" customFormat="1" ht="49.5" customHeight="1">
      <c r="A7" s="128"/>
      <c r="B7" s="127"/>
      <c r="C7" s="126"/>
      <c r="D7" s="125"/>
      <c r="E7" s="125"/>
      <c r="F7" s="125"/>
      <c r="G7" s="125"/>
      <c r="H7" s="125"/>
      <c r="I7" s="125"/>
      <c r="J7" s="125"/>
      <c r="K7" s="124" t="s">
        <v>6</v>
      </c>
      <c r="L7" s="124" t="s">
        <v>4</v>
      </c>
      <c r="M7" s="124" t="s">
        <v>10</v>
      </c>
      <c r="N7" s="123"/>
    </row>
    <row r="8" spans="1:26" ht="31.5" customHeight="1">
      <c r="A8" s="2" t="s">
        <v>15</v>
      </c>
      <c r="B8" s="174"/>
      <c r="C8" s="173"/>
      <c r="D8" s="6">
        <f>+D9</f>
        <v>0</v>
      </c>
      <c r="E8" s="6">
        <f>+E9</f>
        <v>0</v>
      </c>
      <c r="F8" s="6">
        <f>+F9</f>
        <v>0</v>
      </c>
      <c r="G8" s="6">
        <f>+G9</f>
        <v>0</v>
      </c>
      <c r="H8" s="6">
        <f>+H9</f>
        <v>0</v>
      </c>
      <c r="I8" s="6">
        <f>+I9</f>
        <v>2</v>
      </c>
      <c r="J8" s="6">
        <f>+J9</f>
        <v>5</v>
      </c>
      <c r="K8" s="6">
        <f>+K9</f>
        <v>131</v>
      </c>
      <c r="L8" s="6">
        <f>+L9</f>
        <v>13</v>
      </c>
      <c r="M8" s="3">
        <f>+M9</f>
        <v>118</v>
      </c>
      <c r="N8" s="6">
        <v>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 customHeight="1">
      <c r="A9" s="4" t="s">
        <v>16</v>
      </c>
      <c r="B9" s="171"/>
      <c r="C9" s="5"/>
      <c r="D9" s="6">
        <f>+D10</f>
        <v>0</v>
      </c>
      <c r="E9" s="6">
        <f>+E10</f>
        <v>0</v>
      </c>
      <c r="F9" s="6">
        <f>+F10</f>
        <v>0</v>
      </c>
      <c r="G9" s="6">
        <f>+G10</f>
        <v>0</v>
      </c>
      <c r="H9" s="6">
        <f>+H10</f>
        <v>0</v>
      </c>
      <c r="I9" s="6">
        <f>+I10</f>
        <v>2</v>
      </c>
      <c r="J9" s="6">
        <f>+J10</f>
        <v>5</v>
      </c>
      <c r="K9" s="6">
        <f>+K10</f>
        <v>131</v>
      </c>
      <c r="L9" s="6">
        <f>+L10</f>
        <v>13</v>
      </c>
      <c r="M9" s="3">
        <f>+M10</f>
        <v>118</v>
      </c>
      <c r="N9" s="6">
        <v>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5.75" customHeight="1">
      <c r="A10" s="4" t="s">
        <v>59</v>
      </c>
      <c r="B10" s="7"/>
      <c r="C10" s="5"/>
      <c r="D10" s="6">
        <f>SUM(D11:D12)</f>
        <v>0</v>
      </c>
      <c r="E10" s="6">
        <f>SUM(E11:E12)</f>
        <v>0</v>
      </c>
      <c r="F10" s="6">
        <f>SUM(F11:F12)</f>
        <v>0</v>
      </c>
      <c r="G10" s="6">
        <f>SUM(G11:G12)</f>
        <v>0</v>
      </c>
      <c r="H10" s="6">
        <f>SUM(H11:H12)</f>
        <v>0</v>
      </c>
      <c r="I10" s="6">
        <f>SUM(I11:I12)</f>
        <v>2</v>
      </c>
      <c r="J10" s="6">
        <f>SUM(J11:J12)</f>
        <v>5</v>
      </c>
      <c r="K10" s="6">
        <f>SUM(K11:K12)</f>
        <v>131</v>
      </c>
      <c r="L10" s="6">
        <f>SUM(L11:L12)</f>
        <v>13</v>
      </c>
      <c r="M10" s="6">
        <f>SUM(M11:M12)</f>
        <v>118</v>
      </c>
      <c r="N10" s="6"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1.5" customHeight="1">
      <c r="A11" s="8"/>
      <c r="B11" s="164" t="s">
        <v>236</v>
      </c>
      <c r="C11" s="163" t="s">
        <v>45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  <c r="I11" s="165">
        <v>0</v>
      </c>
      <c r="J11" s="6">
        <v>1</v>
      </c>
      <c r="K11" s="6">
        <f>L11+M11</f>
        <v>13</v>
      </c>
      <c r="L11" s="162">
        <v>13</v>
      </c>
      <c r="M11" s="161">
        <v>0</v>
      </c>
      <c r="N11" s="115" t="s">
        <v>235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1.5" customHeight="1">
      <c r="A12" s="8"/>
      <c r="B12" s="7" t="s">
        <v>234</v>
      </c>
      <c r="C12" s="163" t="s">
        <v>18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2</v>
      </c>
      <c r="J12" s="6">
        <v>4</v>
      </c>
      <c r="K12" s="6">
        <f>L12+M12</f>
        <v>118</v>
      </c>
      <c r="L12" s="162">
        <v>0</v>
      </c>
      <c r="M12" s="161">
        <v>118</v>
      </c>
      <c r="N12" s="160" t="s">
        <v>233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1.5" customHeight="1">
      <c r="A13" s="8"/>
      <c r="B13" s="7"/>
      <c r="C13" s="163"/>
      <c r="D13" s="165"/>
      <c r="E13" s="165"/>
      <c r="F13" s="165"/>
      <c r="G13" s="165"/>
      <c r="H13" s="165"/>
      <c r="I13" s="165"/>
      <c r="J13" s="6"/>
      <c r="K13" s="6"/>
      <c r="L13" s="162"/>
      <c r="M13" s="161"/>
      <c r="N13" s="16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1.5" customHeight="1">
      <c r="A14" s="8"/>
      <c r="B14" s="7"/>
      <c r="C14" s="163"/>
      <c r="D14" s="165"/>
      <c r="E14" s="165"/>
      <c r="F14" s="165"/>
      <c r="G14" s="165"/>
      <c r="H14" s="165"/>
      <c r="I14" s="165"/>
      <c r="J14" s="6"/>
      <c r="K14" s="6"/>
      <c r="L14" s="162"/>
      <c r="M14" s="161"/>
      <c r="N14" s="16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9.5" customHeight="1">
      <c r="A15" s="9"/>
      <c r="B15" s="179"/>
      <c r="C15" s="178"/>
      <c r="D15" s="177"/>
      <c r="E15" s="177"/>
      <c r="F15" s="177"/>
      <c r="G15" s="177"/>
      <c r="H15" s="177"/>
      <c r="I15" s="177"/>
      <c r="J15" s="177"/>
      <c r="K15" s="176"/>
      <c r="L15" s="176"/>
      <c r="M15" s="176"/>
      <c r="N15" s="17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8:9" s="11" customFormat="1" ht="33.75" customHeight="1">
      <c r="H16" s="12"/>
      <c r="I16" s="13" t="s">
        <v>23</v>
      </c>
    </row>
    <row r="17" spans="1:13" s="11" customFormat="1" ht="31.5" customHeight="1">
      <c r="A17" s="13" t="s">
        <v>20</v>
      </c>
      <c r="B17" s="13"/>
      <c r="C17" s="10" t="s">
        <v>21</v>
      </c>
      <c r="D17" s="10"/>
      <c r="E17" s="10"/>
      <c r="F17" s="10"/>
      <c r="H17" s="12"/>
      <c r="I17" s="12"/>
      <c r="M17" s="13" t="s">
        <v>22</v>
      </c>
    </row>
    <row r="18" spans="8:9" s="11" customFormat="1" ht="16.5">
      <c r="H18" s="12"/>
      <c r="I18" s="13" t="s">
        <v>19</v>
      </c>
    </row>
    <row r="19" spans="3:9" s="11" customFormat="1" ht="33.75" customHeight="1">
      <c r="C19" s="14"/>
      <c r="D19" s="15"/>
      <c r="E19" s="16"/>
      <c r="I19" s="17"/>
    </row>
    <row r="20" spans="1:12" s="20" customFormat="1" ht="18" customHeight="1">
      <c r="A20" s="18" t="s">
        <v>114</v>
      </c>
      <c r="B20" s="19"/>
      <c r="C20" s="19"/>
      <c r="D20" s="19"/>
      <c r="E20" s="19"/>
      <c r="F20" s="19"/>
      <c r="G20" s="19"/>
      <c r="H20" s="19"/>
      <c r="I20" s="19"/>
      <c r="J20" s="19"/>
      <c r="L20" s="18"/>
    </row>
    <row r="21" spans="1:12" s="20" customFormat="1" ht="18" customHeight="1">
      <c r="A21" s="101" t="s">
        <v>112</v>
      </c>
      <c r="B21" s="19"/>
      <c r="C21" s="19"/>
      <c r="D21" s="19"/>
      <c r="E21" s="19"/>
      <c r="F21" s="19"/>
      <c r="G21" s="19"/>
      <c r="H21" s="19"/>
      <c r="I21" s="19"/>
      <c r="J21" s="19"/>
      <c r="L21" s="18"/>
    </row>
    <row r="22" s="97" customFormat="1" ht="18" customHeight="1">
      <c r="A22" s="100" t="s">
        <v>24</v>
      </c>
    </row>
    <row r="23" spans="1:13" s="97" customFormat="1" ht="18" customHeight="1">
      <c r="A23" s="98" t="s">
        <v>232</v>
      </c>
      <c r="M23" s="99"/>
    </row>
    <row r="24" spans="1:14" s="97" customFormat="1" ht="18" customHeight="1">
      <c r="A24" s="98" t="s">
        <v>231</v>
      </c>
      <c r="N24" s="10" t="s">
        <v>230</v>
      </c>
    </row>
  </sheetData>
  <sheetProtection/>
  <mergeCells count="11">
    <mergeCell ref="L1:N1"/>
    <mergeCell ref="L2:N2"/>
    <mergeCell ref="D5:J5"/>
    <mergeCell ref="G6:G7"/>
    <mergeCell ref="H6:H7"/>
    <mergeCell ref="I6:I7"/>
    <mergeCell ref="C6:C7"/>
    <mergeCell ref="D6:D7"/>
    <mergeCell ref="E6:E7"/>
    <mergeCell ref="F6:F7"/>
    <mergeCell ref="J6:J7"/>
  </mergeCells>
  <printOptions/>
  <pageMargins left="1.141732283464567" right="0.9448818897637796" top="0.984251968503937" bottom="0.98425196850393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C1">
      <selection activeCell="E13" sqref="E13"/>
    </sheetView>
  </sheetViews>
  <sheetFormatPr defaultColWidth="9.00390625" defaultRowHeight="15.75"/>
  <cols>
    <col min="1" max="1" width="17.125" style="1" customWidth="1"/>
    <col min="2" max="2" width="10.50390625" style="1" customWidth="1"/>
    <col min="3" max="3" width="15.00390625" style="1" customWidth="1"/>
    <col min="4" max="4" width="9.25390625" style="1" customWidth="1"/>
    <col min="5" max="5" width="9.375" style="1" customWidth="1"/>
    <col min="6" max="6" width="10.875" style="1" customWidth="1"/>
    <col min="7" max="7" width="10.125" style="1" customWidth="1"/>
    <col min="8" max="8" width="10.625" style="1" customWidth="1"/>
    <col min="9" max="9" width="9.375" style="1" customWidth="1"/>
    <col min="10" max="10" width="8.875" style="1" customWidth="1"/>
    <col min="11" max="11" width="11.50390625" style="1" customWidth="1"/>
    <col min="12" max="12" width="9.875" style="1" customWidth="1"/>
    <col min="13" max="13" width="11.75390625" style="1" customWidth="1"/>
    <col min="14" max="14" width="24.50390625" style="1" customWidth="1"/>
    <col min="15" max="15" width="6.125" style="1" customWidth="1"/>
    <col min="16" max="16" width="6.625" style="1" customWidth="1"/>
    <col min="17" max="16384" width="9.00390625" style="1" customWidth="1"/>
  </cols>
  <sheetData>
    <row r="1" spans="1:14" ht="16.5">
      <c r="A1" s="152" t="s">
        <v>229</v>
      </c>
      <c r="B1" s="152"/>
      <c r="C1" s="157" t="s">
        <v>228</v>
      </c>
      <c r="D1" s="156"/>
      <c r="E1" s="156"/>
      <c r="F1" s="156"/>
      <c r="G1" s="156"/>
      <c r="H1" s="156"/>
      <c r="I1" s="156"/>
      <c r="L1" s="152" t="s">
        <v>227</v>
      </c>
      <c r="M1" s="152"/>
      <c r="N1" s="151" t="s">
        <v>226</v>
      </c>
    </row>
    <row r="2" spans="1:14" ht="16.5">
      <c r="A2" s="152" t="s">
        <v>225</v>
      </c>
      <c r="B2" s="155"/>
      <c r="C2" s="154" t="s">
        <v>224</v>
      </c>
      <c r="D2" s="153"/>
      <c r="E2" s="153"/>
      <c r="F2" s="153"/>
      <c r="G2" s="153"/>
      <c r="H2" s="153"/>
      <c r="I2" s="153"/>
      <c r="J2" s="107"/>
      <c r="K2" s="9"/>
      <c r="L2" s="152" t="s">
        <v>223</v>
      </c>
      <c r="M2" s="152"/>
      <c r="N2" s="151" t="s">
        <v>222</v>
      </c>
    </row>
    <row r="3" spans="1:14" ht="43.5" customHeight="1">
      <c r="A3" s="150" t="s">
        <v>221</v>
      </c>
      <c r="B3" s="149"/>
      <c r="C3" s="150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ht="16.5">
      <c r="A4" s="148" t="s">
        <v>220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s="97" customFormat="1" ht="19.5" customHeight="1">
      <c r="A5" s="146" t="s">
        <v>0</v>
      </c>
      <c r="B5" s="145"/>
      <c r="C5" s="144" t="s">
        <v>219</v>
      </c>
      <c r="D5" s="143" t="s">
        <v>218</v>
      </c>
      <c r="E5" s="142"/>
      <c r="F5" s="142"/>
      <c r="G5" s="142"/>
      <c r="H5" s="142"/>
      <c r="I5" s="142"/>
      <c r="J5" s="141"/>
      <c r="K5" s="140" t="s">
        <v>217</v>
      </c>
      <c r="L5" s="139"/>
      <c r="M5" s="138"/>
      <c r="N5" s="137" t="s">
        <v>1</v>
      </c>
    </row>
    <row r="6" spans="1:14" s="97" customFormat="1" ht="42.75" customHeight="1">
      <c r="A6" s="136" t="s">
        <v>216</v>
      </c>
      <c r="B6" s="135" t="s">
        <v>2</v>
      </c>
      <c r="C6" s="134" t="s">
        <v>215</v>
      </c>
      <c r="D6" s="133" t="s">
        <v>214</v>
      </c>
      <c r="E6" s="133" t="s">
        <v>213</v>
      </c>
      <c r="F6" s="133" t="s">
        <v>212</v>
      </c>
      <c r="G6" s="133" t="s">
        <v>211</v>
      </c>
      <c r="H6" s="133" t="s">
        <v>210</v>
      </c>
      <c r="I6" s="133" t="s">
        <v>209</v>
      </c>
      <c r="J6" s="133" t="s">
        <v>208</v>
      </c>
      <c r="K6" s="132" t="s">
        <v>3</v>
      </c>
      <c r="L6" s="131"/>
      <c r="M6" s="130"/>
      <c r="N6" s="129" t="s">
        <v>207</v>
      </c>
    </row>
    <row r="7" spans="1:14" s="97" customFormat="1" ht="49.5" customHeight="1">
      <c r="A7" s="128"/>
      <c r="B7" s="127"/>
      <c r="C7" s="126"/>
      <c r="D7" s="125"/>
      <c r="E7" s="125"/>
      <c r="F7" s="125"/>
      <c r="G7" s="125"/>
      <c r="H7" s="125"/>
      <c r="I7" s="125"/>
      <c r="J7" s="125"/>
      <c r="K7" s="124" t="s">
        <v>206</v>
      </c>
      <c r="L7" s="124" t="s">
        <v>4</v>
      </c>
      <c r="M7" s="124" t="s">
        <v>205</v>
      </c>
      <c r="N7" s="123"/>
    </row>
    <row r="8" spans="1:14" ht="19.5" customHeight="1">
      <c r="A8" s="2" t="s">
        <v>204</v>
      </c>
      <c r="B8" s="174"/>
      <c r="C8" s="173"/>
      <c r="D8" s="172">
        <f>+D9+D23</f>
        <v>4</v>
      </c>
      <c r="E8" s="172">
        <f>+E9+E23</f>
        <v>0</v>
      </c>
      <c r="F8" s="172">
        <f>+F9+F23</f>
        <v>2</v>
      </c>
      <c r="G8" s="172">
        <f>+G9+G23</f>
        <v>0</v>
      </c>
      <c r="H8" s="172">
        <f>+H9+H23</f>
        <v>0</v>
      </c>
      <c r="I8" s="172">
        <f>+I9+I23</f>
        <v>4</v>
      </c>
      <c r="J8" s="172">
        <f>+J9+J23</f>
        <v>7</v>
      </c>
      <c r="K8" s="172">
        <f>+K9+K23</f>
        <v>148696</v>
      </c>
      <c r="L8" s="172">
        <f>+L9+L23</f>
        <v>480</v>
      </c>
      <c r="M8" s="172">
        <f>+M9+M23</f>
        <v>148216</v>
      </c>
      <c r="N8" s="115">
        <v>0</v>
      </c>
    </row>
    <row r="9" spans="1:26" ht="15.75" customHeight="1">
      <c r="A9" s="4" t="s">
        <v>203</v>
      </c>
      <c r="B9" s="171"/>
      <c r="C9" s="5"/>
      <c r="D9" s="6">
        <f>D10+D12+D19</f>
        <v>3</v>
      </c>
      <c r="E9" s="6">
        <f>E10+E12+E19</f>
        <v>0</v>
      </c>
      <c r="F9" s="6">
        <f>F10+F12+F19</f>
        <v>2</v>
      </c>
      <c r="G9" s="6">
        <f>G10+G12+G19</f>
        <v>0</v>
      </c>
      <c r="H9" s="6">
        <f>H10+H12+H19</f>
        <v>0</v>
      </c>
      <c r="I9" s="6">
        <f>I10+I12+I19</f>
        <v>0</v>
      </c>
      <c r="J9" s="6">
        <f>J10+J12+J19</f>
        <v>7</v>
      </c>
      <c r="K9" s="6">
        <f>K10+K12+K19</f>
        <v>145480</v>
      </c>
      <c r="L9" s="6">
        <f>L10+L12+L19</f>
        <v>480</v>
      </c>
      <c r="M9" s="6">
        <f>M10+M12+M19</f>
        <v>145000</v>
      </c>
      <c r="N9" s="115">
        <f>N10+N12+N19</f>
        <v>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61" t="s">
        <v>202</v>
      </c>
      <c r="B10" s="7"/>
      <c r="C10" s="5"/>
      <c r="D10" s="6">
        <f>SUM(D11:D11)</f>
        <v>0</v>
      </c>
      <c r="E10" s="6">
        <f>SUM(E11:E11)</f>
        <v>0</v>
      </c>
      <c r="F10" s="6">
        <f>SUM(F11:F11)</f>
        <v>0</v>
      </c>
      <c r="G10" s="6">
        <f>SUM(G11:G11)</f>
        <v>0</v>
      </c>
      <c r="H10" s="6">
        <f>SUM(H11:H11)</f>
        <v>0</v>
      </c>
      <c r="I10" s="6">
        <f>SUM(I11:I11)</f>
        <v>0</v>
      </c>
      <c r="J10" s="6">
        <f>SUM(J11:J11)</f>
        <v>1</v>
      </c>
      <c r="K10" s="6">
        <f>SUM(K11:K11)</f>
        <v>27</v>
      </c>
      <c r="L10" s="6">
        <f>SUM(L11:L11)</f>
        <v>27</v>
      </c>
      <c r="M10" s="6">
        <f>SUM(M11:M11)</f>
        <v>0</v>
      </c>
      <c r="N10" s="115"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2.25" customHeight="1">
      <c r="A11" s="8"/>
      <c r="B11" s="164" t="s">
        <v>201</v>
      </c>
      <c r="C11" s="163" t="s">
        <v>200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  <c r="I11" s="165">
        <v>0</v>
      </c>
      <c r="J11" s="6">
        <v>1</v>
      </c>
      <c r="K11" s="6">
        <f>L11+M11</f>
        <v>27</v>
      </c>
      <c r="L11" s="162">
        <v>27</v>
      </c>
      <c r="M11" s="161">
        <v>0</v>
      </c>
      <c r="N11" s="170" t="s">
        <v>199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61" t="s">
        <v>198</v>
      </c>
      <c r="B12" s="7"/>
      <c r="C12" s="5"/>
      <c r="D12" s="6">
        <f>SUM(D13:D18)</f>
        <v>2</v>
      </c>
      <c r="E12" s="6">
        <f>SUM(E13:E18)</f>
        <v>0</v>
      </c>
      <c r="F12" s="6">
        <f>SUM(F13:F18)</f>
        <v>1</v>
      </c>
      <c r="G12" s="6">
        <f>SUM(G13:G18)</f>
        <v>0</v>
      </c>
      <c r="H12" s="6">
        <f>SUM(H13:H18)</f>
        <v>0</v>
      </c>
      <c r="I12" s="6">
        <f>SUM(I13:I18)</f>
        <v>0</v>
      </c>
      <c r="J12" s="6">
        <f>SUM(J13:J18)</f>
        <v>5</v>
      </c>
      <c r="K12" s="6">
        <f>SUM(K13:K18)</f>
        <v>25355</v>
      </c>
      <c r="L12" s="6">
        <f>SUM(L13:L18)</f>
        <v>355</v>
      </c>
      <c r="M12" s="6">
        <f>SUM(M13:M18)</f>
        <v>25000</v>
      </c>
      <c r="N12" s="115"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8"/>
      <c r="B13" s="164" t="s">
        <v>195</v>
      </c>
      <c r="C13" s="163" t="s">
        <v>182</v>
      </c>
      <c r="D13" s="165">
        <v>0</v>
      </c>
      <c r="E13" s="165">
        <v>0</v>
      </c>
      <c r="F13" s="165">
        <v>1</v>
      </c>
      <c r="G13" s="165">
        <v>0</v>
      </c>
      <c r="H13" s="165">
        <v>0</v>
      </c>
      <c r="I13" s="165">
        <v>0</v>
      </c>
      <c r="J13" s="6">
        <v>0</v>
      </c>
      <c r="K13" s="6">
        <f>L13+M13</f>
        <v>31</v>
      </c>
      <c r="L13" s="162">
        <v>31</v>
      </c>
      <c r="M13" s="161">
        <v>0</v>
      </c>
      <c r="N13" s="115" t="s">
        <v>181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8"/>
      <c r="B14" s="164" t="s">
        <v>195</v>
      </c>
      <c r="C14" s="163" t="s">
        <v>186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6">
        <v>1</v>
      </c>
      <c r="K14" s="6">
        <f>L14+M14</f>
        <v>324</v>
      </c>
      <c r="L14" s="162">
        <v>324</v>
      </c>
      <c r="M14" s="161">
        <v>0</v>
      </c>
      <c r="N14" s="115"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 customHeight="1">
      <c r="A15" s="8"/>
      <c r="B15" s="169" t="s">
        <v>195</v>
      </c>
      <c r="C15" s="62" t="s">
        <v>197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1">
        <v>2</v>
      </c>
      <c r="K15" s="111">
        <f>L15+M15</f>
        <v>5500</v>
      </c>
      <c r="L15" s="110">
        <v>0</v>
      </c>
      <c r="M15" s="109">
        <v>5500</v>
      </c>
      <c r="N15" s="115" t="s">
        <v>196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8"/>
      <c r="B16" s="164" t="s">
        <v>195</v>
      </c>
      <c r="C16" s="163" t="s">
        <v>194</v>
      </c>
      <c r="D16" s="165">
        <v>1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6">
        <v>0</v>
      </c>
      <c r="K16" s="6">
        <f>L16+M16</f>
        <v>3000</v>
      </c>
      <c r="L16" s="162">
        <v>0</v>
      </c>
      <c r="M16" s="161">
        <v>3000</v>
      </c>
      <c r="N16" s="115" t="s">
        <v>193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9.5" customHeight="1">
      <c r="A17" s="8"/>
      <c r="B17" s="164" t="s">
        <v>192</v>
      </c>
      <c r="C17" s="163" t="s">
        <v>191</v>
      </c>
      <c r="D17" s="165">
        <v>1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6">
        <v>0</v>
      </c>
      <c r="K17" s="6">
        <f>L17+M17</f>
        <v>9000</v>
      </c>
      <c r="L17" s="162">
        <v>0</v>
      </c>
      <c r="M17" s="161">
        <v>9000</v>
      </c>
      <c r="N17" s="115"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8"/>
      <c r="B18" s="164" t="s">
        <v>190</v>
      </c>
      <c r="C18" s="163" t="s">
        <v>189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6">
        <v>2</v>
      </c>
      <c r="K18" s="6">
        <f>L18+M18</f>
        <v>7500</v>
      </c>
      <c r="L18" s="162">
        <v>0</v>
      </c>
      <c r="M18" s="161">
        <v>7500</v>
      </c>
      <c r="N18" s="115" t="s">
        <v>188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61" t="s">
        <v>187</v>
      </c>
      <c r="B19" s="7"/>
      <c r="C19" s="5"/>
      <c r="D19" s="6">
        <f>SUM(D20:D22)</f>
        <v>1</v>
      </c>
      <c r="E19" s="6">
        <f>SUM(E20:E22)</f>
        <v>0</v>
      </c>
      <c r="F19" s="6">
        <f>SUM(F20:F22)</f>
        <v>1</v>
      </c>
      <c r="G19" s="6">
        <f>SUM(G20:G22)</f>
        <v>0</v>
      </c>
      <c r="H19" s="6">
        <f>SUM(H20:H22)</f>
        <v>0</v>
      </c>
      <c r="I19" s="6">
        <f>SUM(I20:I22)</f>
        <v>0</v>
      </c>
      <c r="J19" s="6">
        <f>SUM(J20:J22)</f>
        <v>1</v>
      </c>
      <c r="K19" s="6">
        <f>SUM(K20:K22)</f>
        <v>120098</v>
      </c>
      <c r="L19" s="6">
        <f>SUM(L20:L22)</f>
        <v>98</v>
      </c>
      <c r="M19" s="6">
        <f>SUM(M20:M22)</f>
        <v>120000</v>
      </c>
      <c r="N19" s="115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8"/>
      <c r="B20" s="164" t="s">
        <v>185</v>
      </c>
      <c r="C20" s="163" t="s">
        <v>186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6">
        <v>1</v>
      </c>
      <c r="K20" s="6">
        <f>L20+M20</f>
        <v>73</v>
      </c>
      <c r="L20" s="162">
        <v>73</v>
      </c>
      <c r="M20" s="161">
        <v>0</v>
      </c>
      <c r="N20" s="115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9.5" customHeight="1">
      <c r="A21" s="8"/>
      <c r="B21" s="164" t="s">
        <v>185</v>
      </c>
      <c r="C21" s="163" t="s">
        <v>184</v>
      </c>
      <c r="D21" s="165">
        <v>1</v>
      </c>
      <c r="E21" s="165">
        <v>0</v>
      </c>
      <c r="F21" s="165">
        <v>0</v>
      </c>
      <c r="G21" s="165">
        <v>0</v>
      </c>
      <c r="H21" s="165">
        <v>0</v>
      </c>
      <c r="I21" s="165">
        <v>0</v>
      </c>
      <c r="J21" s="6">
        <v>0</v>
      </c>
      <c r="K21" s="6">
        <f>L21+M21</f>
        <v>120000</v>
      </c>
      <c r="L21" s="162">
        <v>0</v>
      </c>
      <c r="M21" s="161">
        <v>120000</v>
      </c>
      <c r="N21" s="115"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8"/>
      <c r="B22" s="164" t="s">
        <v>183</v>
      </c>
      <c r="C22" s="163" t="s">
        <v>182</v>
      </c>
      <c r="D22" s="165">
        <v>0</v>
      </c>
      <c r="E22" s="165">
        <v>0</v>
      </c>
      <c r="F22" s="165">
        <v>1</v>
      </c>
      <c r="G22" s="165">
        <v>0</v>
      </c>
      <c r="H22" s="165">
        <v>0</v>
      </c>
      <c r="I22" s="165">
        <v>0</v>
      </c>
      <c r="J22" s="6">
        <v>0</v>
      </c>
      <c r="K22" s="6">
        <f>L22+M22</f>
        <v>25</v>
      </c>
      <c r="L22" s="162">
        <v>25</v>
      </c>
      <c r="M22" s="161">
        <v>0</v>
      </c>
      <c r="N22" s="115" t="s">
        <v>181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5" customFormat="1" ht="15.75" customHeight="1">
      <c r="A23" s="4" t="s">
        <v>180</v>
      </c>
      <c r="B23" s="52"/>
      <c r="C23" s="168"/>
      <c r="D23" s="167">
        <f>D24+D26</f>
        <v>1</v>
      </c>
      <c r="E23" s="167">
        <f>E24+E26</f>
        <v>0</v>
      </c>
      <c r="F23" s="167">
        <f>F24+F26</f>
        <v>0</v>
      </c>
      <c r="G23" s="167">
        <f>G24+G26</f>
        <v>0</v>
      </c>
      <c r="H23" s="167">
        <f>H24+H26</f>
        <v>0</v>
      </c>
      <c r="I23" s="167">
        <f>I24+I26</f>
        <v>4</v>
      </c>
      <c r="J23" s="167">
        <f>J24+J26</f>
        <v>0</v>
      </c>
      <c r="K23" s="167">
        <f>K24+K26</f>
        <v>3216</v>
      </c>
      <c r="L23" s="167">
        <f>L24+L26</f>
        <v>0</v>
      </c>
      <c r="M23" s="167">
        <f>M24+M26</f>
        <v>3216</v>
      </c>
      <c r="N23" s="115">
        <v>0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>
      <c r="A24" s="61" t="s">
        <v>179</v>
      </c>
      <c r="B24" s="7"/>
      <c r="C24" s="5"/>
      <c r="D24" s="6">
        <f>SUM(D25)</f>
        <v>1</v>
      </c>
      <c r="E24" s="6">
        <f>SUM(E25)</f>
        <v>0</v>
      </c>
      <c r="F24" s="6">
        <f>SUM(F25)</f>
        <v>0</v>
      </c>
      <c r="G24" s="6">
        <f>SUM(G25)</f>
        <v>0</v>
      </c>
      <c r="H24" s="6">
        <f>SUM(H25)</f>
        <v>0</v>
      </c>
      <c r="I24" s="6">
        <f>SUM(I25)</f>
        <v>1</v>
      </c>
      <c r="J24" s="6">
        <f>SUM(J25)</f>
        <v>0</v>
      </c>
      <c r="K24" s="6">
        <f>SUM(K25)</f>
        <v>3100</v>
      </c>
      <c r="L24" s="6">
        <f>SUM(L25)</f>
        <v>0</v>
      </c>
      <c r="M24" s="6">
        <f>SUM(M25)</f>
        <v>3100</v>
      </c>
      <c r="N24" s="115"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8"/>
      <c r="B25" s="166" t="s">
        <v>81</v>
      </c>
      <c r="C25" s="163" t="s">
        <v>49</v>
      </c>
      <c r="D25" s="165">
        <v>1</v>
      </c>
      <c r="E25" s="165">
        <v>0</v>
      </c>
      <c r="F25" s="165">
        <v>0</v>
      </c>
      <c r="G25" s="165">
        <v>0</v>
      </c>
      <c r="H25" s="165">
        <v>0</v>
      </c>
      <c r="I25" s="165">
        <v>1</v>
      </c>
      <c r="J25" s="6">
        <v>0</v>
      </c>
      <c r="K25" s="6">
        <f>L25+M25</f>
        <v>3100</v>
      </c>
      <c r="L25" s="162">
        <v>0</v>
      </c>
      <c r="M25" s="161">
        <v>3100</v>
      </c>
      <c r="N25" s="160" t="s">
        <v>178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61" t="s">
        <v>92</v>
      </c>
      <c r="B26" s="7"/>
      <c r="C26" s="5"/>
      <c r="D26" s="6">
        <f>SUM(D27:D28)</f>
        <v>0</v>
      </c>
      <c r="E26" s="6">
        <f>SUM(E27:E28)</f>
        <v>0</v>
      </c>
      <c r="F26" s="6">
        <f>SUM(F27:F28)</f>
        <v>0</v>
      </c>
      <c r="G26" s="6">
        <f>SUM(G27:G28)</f>
        <v>0</v>
      </c>
      <c r="H26" s="6">
        <f>SUM(H27:H28)</f>
        <v>0</v>
      </c>
      <c r="I26" s="6">
        <f>SUM(I27:I28)</f>
        <v>3</v>
      </c>
      <c r="J26" s="6">
        <f>SUM(J27:J28)</f>
        <v>0</v>
      </c>
      <c r="K26" s="6">
        <f>SUM(K27:K28)</f>
        <v>116</v>
      </c>
      <c r="L26" s="6">
        <f>SUM(L27:L28)</f>
        <v>0</v>
      </c>
      <c r="M26" s="6">
        <f>SUM(M27:M28)</f>
        <v>116</v>
      </c>
      <c r="N26" s="115"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8"/>
      <c r="B27" s="164" t="s">
        <v>82</v>
      </c>
      <c r="C27" s="163" t="s">
        <v>18</v>
      </c>
      <c r="D27" s="162">
        <v>0</v>
      </c>
      <c r="E27" s="162">
        <v>0</v>
      </c>
      <c r="F27" s="162">
        <v>0</v>
      </c>
      <c r="G27" s="162">
        <v>0</v>
      </c>
      <c r="H27" s="162">
        <v>0</v>
      </c>
      <c r="I27" s="162">
        <v>1</v>
      </c>
      <c r="J27" s="162">
        <v>0</v>
      </c>
      <c r="K27" s="6">
        <f>L27+M27</f>
        <v>22</v>
      </c>
      <c r="L27" s="162">
        <v>0</v>
      </c>
      <c r="M27" s="161">
        <v>22</v>
      </c>
      <c r="N27" s="160" t="s">
        <v>177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1.5" customHeight="1">
      <c r="A28" s="9"/>
      <c r="B28" s="159" t="s">
        <v>83</v>
      </c>
      <c r="C28" s="158" t="s">
        <v>18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2</v>
      </c>
      <c r="J28" s="104">
        <v>0</v>
      </c>
      <c r="K28" s="105">
        <f>L28+M28</f>
        <v>94</v>
      </c>
      <c r="L28" s="104">
        <v>0</v>
      </c>
      <c r="M28" s="103">
        <v>94</v>
      </c>
      <c r="N28" s="102" t="s">
        <v>176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8:9" s="11" customFormat="1" ht="24" customHeight="1">
      <c r="H29" s="12"/>
      <c r="I29" s="13" t="s">
        <v>23</v>
      </c>
    </row>
    <row r="30" spans="1:13" s="11" customFormat="1" ht="15" customHeight="1">
      <c r="A30" s="13" t="s">
        <v>20</v>
      </c>
      <c r="B30" s="13"/>
      <c r="C30" s="10" t="s">
        <v>21</v>
      </c>
      <c r="D30" s="10"/>
      <c r="E30" s="10"/>
      <c r="F30" s="10"/>
      <c r="H30" s="12"/>
      <c r="I30" s="12"/>
      <c r="M30" s="13" t="s">
        <v>22</v>
      </c>
    </row>
    <row r="31" spans="8:9" s="11" customFormat="1" ht="16.5">
      <c r="H31" s="12"/>
      <c r="I31" s="13" t="s">
        <v>19</v>
      </c>
    </row>
    <row r="32" spans="3:9" s="11" customFormat="1" ht="20.25" customHeight="1">
      <c r="C32" s="14"/>
      <c r="D32" s="15"/>
      <c r="E32" s="16"/>
      <c r="I32" s="17"/>
    </row>
    <row r="33" spans="1:12" s="20" customFormat="1" ht="18" customHeight="1">
      <c r="A33" s="18" t="s">
        <v>114</v>
      </c>
      <c r="B33" s="19"/>
      <c r="C33" s="19"/>
      <c r="D33" s="19"/>
      <c r="E33" s="19"/>
      <c r="F33" s="19"/>
      <c r="G33" s="19"/>
      <c r="H33" s="19"/>
      <c r="I33" s="19"/>
      <c r="J33" s="19"/>
      <c r="L33" s="18"/>
    </row>
    <row r="34" spans="1:12" s="20" customFormat="1" ht="18" customHeight="1">
      <c r="A34" s="101" t="s">
        <v>112</v>
      </c>
      <c r="B34" s="19"/>
      <c r="C34" s="19"/>
      <c r="D34" s="19"/>
      <c r="E34" s="19"/>
      <c r="F34" s="19"/>
      <c r="G34" s="19"/>
      <c r="H34" s="19"/>
      <c r="I34" s="19"/>
      <c r="J34" s="19"/>
      <c r="L34" s="18"/>
    </row>
    <row r="35" s="97" customFormat="1" ht="18" customHeight="1">
      <c r="A35" s="100" t="s">
        <v>24</v>
      </c>
    </row>
    <row r="36" spans="1:13" s="97" customFormat="1" ht="18" customHeight="1">
      <c r="A36" s="98" t="s">
        <v>25</v>
      </c>
      <c r="M36" s="99"/>
    </row>
    <row r="37" spans="1:14" s="97" customFormat="1" ht="18" customHeight="1">
      <c r="A37" s="98" t="s">
        <v>26</v>
      </c>
      <c r="N37" s="10" t="s">
        <v>175</v>
      </c>
    </row>
  </sheetData>
  <sheetProtection/>
  <mergeCells count="9">
    <mergeCell ref="C6:C7"/>
    <mergeCell ref="D6:D7"/>
    <mergeCell ref="E6:E7"/>
    <mergeCell ref="F6:F7"/>
    <mergeCell ref="J6:J7"/>
    <mergeCell ref="D5:J5"/>
    <mergeCell ref="G6:G7"/>
    <mergeCell ref="H6:H7"/>
    <mergeCell ref="I6:I7"/>
  </mergeCells>
  <printOptions/>
  <pageMargins left="1.141732283464567" right="0.9448818897637796" top="0.7874015748031497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C1">
      <pane xSplit="17220" topLeftCell="N1" activePane="topRight" state="split"/>
      <selection pane="topLeft" activeCell="C1" sqref="C1"/>
      <selection pane="topRight" activeCell="N7" sqref="N7"/>
    </sheetView>
  </sheetViews>
  <sheetFormatPr defaultColWidth="9.00390625" defaultRowHeight="15.75"/>
  <cols>
    <col min="1" max="1" width="18.25390625" style="1" customWidth="1"/>
    <col min="2" max="2" width="14.75390625" style="1" customWidth="1"/>
    <col min="3" max="3" width="15.75390625" style="1" customWidth="1"/>
    <col min="4" max="4" width="9.25390625" style="1" customWidth="1"/>
    <col min="5" max="5" width="9.375" style="1" customWidth="1"/>
    <col min="6" max="6" width="10.875" style="1" customWidth="1"/>
    <col min="7" max="7" width="10.125" style="1" customWidth="1"/>
    <col min="8" max="8" width="10.625" style="1" customWidth="1"/>
    <col min="9" max="9" width="9.375" style="1" customWidth="1"/>
    <col min="10" max="10" width="8.875" style="1" customWidth="1"/>
    <col min="11" max="11" width="10.625" style="1" customWidth="1"/>
    <col min="12" max="12" width="9.875" style="1" customWidth="1"/>
    <col min="13" max="13" width="10.625" style="1" customWidth="1"/>
    <col min="14" max="14" width="24.50390625" style="1" customWidth="1"/>
    <col min="15" max="15" width="6.125" style="1" customWidth="1"/>
    <col min="16" max="16" width="6.625" style="1" customWidth="1"/>
    <col min="17" max="16384" width="9.00390625" style="1" customWidth="1"/>
  </cols>
  <sheetData>
    <row r="1" spans="1:14" ht="16.5">
      <c r="A1" s="152" t="s">
        <v>174</v>
      </c>
      <c r="B1" s="152"/>
      <c r="C1" s="157" t="s">
        <v>173</v>
      </c>
      <c r="D1" s="156"/>
      <c r="E1" s="156"/>
      <c r="F1" s="156"/>
      <c r="G1" s="156"/>
      <c r="H1" s="156"/>
      <c r="I1" s="156"/>
      <c r="L1" s="152" t="s">
        <v>171</v>
      </c>
      <c r="M1" s="152"/>
      <c r="N1" s="151" t="s">
        <v>170</v>
      </c>
    </row>
    <row r="2" spans="1:14" ht="16.5">
      <c r="A2" s="152" t="s">
        <v>169</v>
      </c>
      <c r="B2" s="155"/>
      <c r="C2" s="154" t="s">
        <v>168</v>
      </c>
      <c r="D2" s="153"/>
      <c r="E2" s="153"/>
      <c r="F2" s="153"/>
      <c r="G2" s="153"/>
      <c r="H2" s="153"/>
      <c r="I2" s="153"/>
      <c r="J2" s="107"/>
      <c r="K2" s="9"/>
      <c r="L2" s="152" t="s">
        <v>166</v>
      </c>
      <c r="M2" s="152"/>
      <c r="N2" s="151" t="s">
        <v>165</v>
      </c>
    </row>
    <row r="3" spans="1:14" ht="43.5" customHeight="1">
      <c r="A3" s="150" t="s">
        <v>164</v>
      </c>
      <c r="B3" s="149"/>
      <c r="C3" s="150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ht="16.5">
      <c r="A4" s="148" t="s">
        <v>163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s="97" customFormat="1" ht="19.5" customHeight="1">
      <c r="A5" s="146" t="s">
        <v>0</v>
      </c>
      <c r="B5" s="145"/>
      <c r="C5" s="144" t="s">
        <v>162</v>
      </c>
      <c r="D5" s="143" t="s">
        <v>161</v>
      </c>
      <c r="E5" s="142"/>
      <c r="F5" s="142"/>
      <c r="G5" s="142"/>
      <c r="H5" s="142"/>
      <c r="I5" s="142"/>
      <c r="J5" s="141"/>
      <c r="K5" s="140" t="s">
        <v>160</v>
      </c>
      <c r="L5" s="139"/>
      <c r="M5" s="138"/>
      <c r="N5" s="137" t="s">
        <v>1</v>
      </c>
    </row>
    <row r="6" spans="1:14" s="97" customFormat="1" ht="42.75" customHeight="1">
      <c r="A6" s="136" t="s">
        <v>159</v>
      </c>
      <c r="B6" s="135" t="s">
        <v>2</v>
      </c>
      <c r="C6" s="134" t="s">
        <v>158</v>
      </c>
      <c r="D6" s="133" t="s">
        <v>157</v>
      </c>
      <c r="E6" s="133" t="s">
        <v>155</v>
      </c>
      <c r="F6" s="133" t="s">
        <v>153</v>
      </c>
      <c r="G6" s="133" t="s">
        <v>151</v>
      </c>
      <c r="H6" s="133" t="s">
        <v>149</v>
      </c>
      <c r="I6" s="133" t="s">
        <v>147</v>
      </c>
      <c r="J6" s="133" t="s">
        <v>145</v>
      </c>
      <c r="K6" s="132" t="s">
        <v>3</v>
      </c>
      <c r="L6" s="131"/>
      <c r="M6" s="130"/>
      <c r="N6" s="129" t="s">
        <v>143</v>
      </c>
    </row>
    <row r="7" spans="1:14" s="97" customFormat="1" ht="49.5" customHeight="1">
      <c r="A7" s="128"/>
      <c r="B7" s="127"/>
      <c r="C7" s="126"/>
      <c r="D7" s="125"/>
      <c r="E7" s="125"/>
      <c r="F7" s="125"/>
      <c r="G7" s="125"/>
      <c r="H7" s="125"/>
      <c r="I7" s="125"/>
      <c r="J7" s="125"/>
      <c r="K7" s="124" t="s">
        <v>142</v>
      </c>
      <c r="L7" s="124" t="s">
        <v>4</v>
      </c>
      <c r="M7" s="124" t="s">
        <v>141</v>
      </c>
      <c r="N7" s="123"/>
    </row>
    <row r="8" spans="1:14" ht="24.75" customHeight="1">
      <c r="A8" s="122" t="s">
        <v>140</v>
      </c>
      <c r="B8" s="121"/>
      <c r="C8" s="120"/>
      <c r="D8" s="119">
        <f>+D9</f>
        <v>0</v>
      </c>
      <c r="E8" s="119">
        <f>+E9</f>
        <v>0</v>
      </c>
      <c r="F8" s="119">
        <f>+F9</f>
        <v>2</v>
      </c>
      <c r="G8" s="118">
        <f>+G9</f>
        <v>0</v>
      </c>
      <c r="H8" s="118">
        <f>+H9</f>
        <v>0</v>
      </c>
      <c r="I8" s="118">
        <f>+I9</f>
        <v>27</v>
      </c>
      <c r="J8" s="118">
        <f>+J9</f>
        <v>6</v>
      </c>
      <c r="K8" s="118">
        <f>+K9</f>
        <v>8548.5</v>
      </c>
      <c r="L8" s="118">
        <f>+L9</f>
        <v>184</v>
      </c>
      <c r="M8" s="118">
        <f>+M9</f>
        <v>8364.5</v>
      </c>
      <c r="N8" s="115">
        <v>0</v>
      </c>
    </row>
    <row r="9" spans="1:26" ht="24.75" customHeight="1">
      <c r="A9" s="117" t="s">
        <v>139</v>
      </c>
      <c r="B9" s="116"/>
      <c r="C9" s="63"/>
      <c r="D9" s="111">
        <f>D10+D19</f>
        <v>0</v>
      </c>
      <c r="E9" s="111">
        <f>E10+E19</f>
        <v>0</v>
      </c>
      <c r="F9" s="111">
        <f>F10+F19</f>
        <v>2</v>
      </c>
      <c r="G9" s="111">
        <f>G10+G19</f>
        <v>0</v>
      </c>
      <c r="H9" s="111">
        <f>H10+H19</f>
        <v>0</v>
      </c>
      <c r="I9" s="111">
        <f>I10+I19</f>
        <v>27</v>
      </c>
      <c r="J9" s="111">
        <f>J10+J19</f>
        <v>6</v>
      </c>
      <c r="K9" s="111">
        <f>K10+K19</f>
        <v>8548.5</v>
      </c>
      <c r="L9" s="111">
        <f>L10+L19</f>
        <v>184</v>
      </c>
      <c r="M9" s="111">
        <f>M10+M19</f>
        <v>8364.5</v>
      </c>
      <c r="N9" s="115">
        <f>N10+N19</f>
        <v>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.75" customHeight="1">
      <c r="A10" s="64" t="s">
        <v>138</v>
      </c>
      <c r="B10" s="65"/>
      <c r="C10" s="63"/>
      <c r="D10" s="111">
        <f>SUM(D11:D18)</f>
        <v>0</v>
      </c>
      <c r="E10" s="111">
        <f>SUM(E11:E18)</f>
        <v>0</v>
      </c>
      <c r="F10" s="111">
        <f>SUM(F11:F18)</f>
        <v>2</v>
      </c>
      <c r="G10" s="111">
        <f>SUM(G11:G18)</f>
        <v>0</v>
      </c>
      <c r="H10" s="111">
        <f>SUM(H11:H18)</f>
        <v>0</v>
      </c>
      <c r="I10" s="111">
        <f>SUM(I11:I18)</f>
        <v>27</v>
      </c>
      <c r="J10" s="111">
        <f>SUM(J11:J18)</f>
        <v>5</v>
      </c>
      <c r="K10" s="111">
        <f>SUM(K11:K18)</f>
        <v>8418.5</v>
      </c>
      <c r="L10" s="111">
        <f>SUM(L11:L18)</f>
        <v>54</v>
      </c>
      <c r="M10" s="111">
        <f>SUM(M11:M18)</f>
        <v>8364.5</v>
      </c>
      <c r="N10" s="115"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3" ht="19.5">
      <c r="A11" s="66"/>
      <c r="B11" s="62" t="s">
        <v>137</v>
      </c>
      <c r="C11" s="114" t="s">
        <v>136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1">
        <v>1</v>
      </c>
      <c r="K11" s="110">
        <v>34</v>
      </c>
      <c r="L11" s="109">
        <v>0</v>
      </c>
      <c r="M11" s="113">
        <v>34</v>
      </c>
      <c r="N11" s="62" t="s">
        <v>135</v>
      </c>
      <c r="O11" s="3"/>
      <c r="P11" s="67"/>
      <c r="Q11" s="68"/>
      <c r="V11" s="69"/>
      <c r="W11" s="3"/>
    </row>
    <row r="12" spans="1:26" ht="51.75" customHeight="1">
      <c r="A12" s="8"/>
      <c r="B12" s="112" t="s">
        <v>134</v>
      </c>
      <c r="C12" s="114" t="s">
        <v>133</v>
      </c>
      <c r="D12" s="114">
        <v>0</v>
      </c>
      <c r="E12" s="114">
        <v>0</v>
      </c>
      <c r="F12" s="114">
        <v>0</v>
      </c>
      <c r="G12" s="114">
        <v>0</v>
      </c>
      <c r="H12" s="114">
        <v>0</v>
      </c>
      <c r="I12" s="111">
        <v>2</v>
      </c>
      <c r="J12" s="111">
        <v>1</v>
      </c>
      <c r="K12" s="110">
        <f>L12+M12</f>
        <v>196.5</v>
      </c>
      <c r="L12" s="109">
        <v>0</v>
      </c>
      <c r="M12" s="113">
        <v>196.5</v>
      </c>
      <c r="N12" s="112" t="s">
        <v>132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3" ht="24.75" customHeight="1">
      <c r="A13" s="66"/>
      <c r="B13" s="62" t="s">
        <v>127</v>
      </c>
      <c r="C13" s="114" t="s">
        <v>124</v>
      </c>
      <c r="D13" s="114">
        <v>0</v>
      </c>
      <c r="E13" s="114"/>
      <c r="F13" s="114">
        <v>1</v>
      </c>
      <c r="G13" s="114">
        <v>0</v>
      </c>
      <c r="H13" s="114">
        <v>0</v>
      </c>
      <c r="I13" s="111">
        <v>0</v>
      </c>
      <c r="J13" s="111">
        <v>0</v>
      </c>
      <c r="K13" s="110">
        <v>29</v>
      </c>
      <c r="L13" s="109">
        <v>29</v>
      </c>
      <c r="M13" s="113">
        <v>0</v>
      </c>
      <c r="N13" s="62" t="s">
        <v>123</v>
      </c>
      <c r="O13" s="3"/>
      <c r="P13" s="96"/>
      <c r="Q13" s="96"/>
      <c r="V13" s="70"/>
      <c r="W13" s="3"/>
    </row>
    <row r="14" spans="1:26" ht="24.75" customHeight="1">
      <c r="A14" s="8"/>
      <c r="B14" s="62" t="s">
        <v>127</v>
      </c>
      <c r="C14" s="114" t="s">
        <v>131</v>
      </c>
      <c r="D14" s="114">
        <v>0</v>
      </c>
      <c r="E14" s="114">
        <v>0</v>
      </c>
      <c r="F14" s="114">
        <v>0</v>
      </c>
      <c r="G14" s="114">
        <v>0</v>
      </c>
      <c r="H14" s="114">
        <v>0</v>
      </c>
      <c r="I14" s="111">
        <v>0</v>
      </c>
      <c r="J14" s="111">
        <v>1</v>
      </c>
      <c r="K14" s="110">
        <f>L14+M14</f>
        <v>84</v>
      </c>
      <c r="L14" s="109">
        <v>0</v>
      </c>
      <c r="M14" s="113">
        <v>84</v>
      </c>
      <c r="N14" s="62" t="s">
        <v>130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4.75" customHeight="1">
      <c r="A15" s="8"/>
      <c r="B15" s="62" t="s">
        <v>127</v>
      </c>
      <c r="C15" s="114" t="s">
        <v>129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1">
        <v>0</v>
      </c>
      <c r="J15" s="111">
        <v>1</v>
      </c>
      <c r="K15" s="110">
        <f>L15+M15</f>
        <v>50</v>
      </c>
      <c r="L15" s="109">
        <v>0</v>
      </c>
      <c r="M15" s="113">
        <v>50</v>
      </c>
      <c r="N15" s="62" t="s">
        <v>128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3" ht="24.75" customHeight="1">
      <c r="A16" s="66"/>
      <c r="B16" s="62" t="s">
        <v>127</v>
      </c>
      <c r="C16" s="114" t="s">
        <v>126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1">
        <v>0</v>
      </c>
      <c r="J16" s="111">
        <v>1</v>
      </c>
      <c r="K16" s="110">
        <v>4000</v>
      </c>
      <c r="L16" s="109">
        <v>0</v>
      </c>
      <c r="M16" s="113">
        <v>4000</v>
      </c>
      <c r="N16" s="62" t="s">
        <v>125</v>
      </c>
      <c r="O16" s="3"/>
      <c r="P16" s="71"/>
      <c r="Q16" s="68"/>
      <c r="V16" s="70"/>
      <c r="W16" s="3"/>
    </row>
    <row r="17" spans="1:23" ht="24.75" customHeight="1">
      <c r="A17" s="66"/>
      <c r="B17" s="62" t="s">
        <v>122</v>
      </c>
      <c r="C17" s="114" t="s">
        <v>124</v>
      </c>
      <c r="D17" s="114">
        <v>0</v>
      </c>
      <c r="E17" s="114">
        <v>0</v>
      </c>
      <c r="F17" s="114">
        <v>1</v>
      </c>
      <c r="G17" s="114">
        <v>0</v>
      </c>
      <c r="H17" s="114">
        <v>0</v>
      </c>
      <c r="I17" s="111">
        <v>0</v>
      </c>
      <c r="J17" s="111">
        <v>0</v>
      </c>
      <c r="K17" s="110">
        <v>25</v>
      </c>
      <c r="L17" s="109">
        <v>25</v>
      </c>
      <c r="M17" s="113">
        <v>0</v>
      </c>
      <c r="N17" s="62" t="s">
        <v>123</v>
      </c>
      <c r="O17" s="3"/>
      <c r="P17" s="96"/>
      <c r="Q17" s="96"/>
      <c r="V17" s="70"/>
      <c r="W17" s="3"/>
    </row>
    <row r="18" spans="1:26" ht="52.5" customHeight="1">
      <c r="A18" s="8"/>
      <c r="B18" s="112" t="s">
        <v>122</v>
      </c>
      <c r="C18" s="114" t="s">
        <v>121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1">
        <v>25</v>
      </c>
      <c r="J18" s="111">
        <v>0</v>
      </c>
      <c r="K18" s="110">
        <f>L18+M18</f>
        <v>4000</v>
      </c>
      <c r="L18" s="109">
        <v>0</v>
      </c>
      <c r="M18" s="113">
        <v>4000</v>
      </c>
      <c r="N18" s="112" t="s">
        <v>120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4.75" customHeight="1">
      <c r="A19" s="64" t="s">
        <v>119</v>
      </c>
      <c r="B19" s="65"/>
      <c r="C19" s="63"/>
      <c r="D19" s="111">
        <f>SUM(D20:D20)</f>
        <v>0</v>
      </c>
      <c r="E19" s="111">
        <f>SUM(E20:E20)</f>
        <v>0</v>
      </c>
      <c r="F19" s="111">
        <f>SUM(F20:F20)</f>
        <v>0</v>
      </c>
      <c r="G19" s="111">
        <f>SUM(G20:G20)</f>
        <v>0</v>
      </c>
      <c r="H19" s="111">
        <f>SUM(H20:H20)</f>
        <v>0</v>
      </c>
      <c r="I19" s="111">
        <f>SUM(I20:I20)</f>
        <v>0</v>
      </c>
      <c r="J19" s="111">
        <f>SUM(J20:J20)</f>
        <v>1</v>
      </c>
      <c r="K19" s="111">
        <f>SUM(K20:K20)</f>
        <v>130</v>
      </c>
      <c r="L19" s="111">
        <f>SUM(L20:L20)</f>
        <v>130</v>
      </c>
      <c r="M19" s="111">
        <f>SUM(M20:M20)</f>
        <v>0</v>
      </c>
      <c r="N19" s="108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6" customHeight="1">
      <c r="A20" s="8"/>
      <c r="B20" s="112" t="s">
        <v>118</v>
      </c>
      <c r="C20" s="110" t="s">
        <v>117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1">
        <v>0</v>
      </c>
      <c r="J20" s="111">
        <v>1</v>
      </c>
      <c r="K20" s="110">
        <f>L20+M20</f>
        <v>130</v>
      </c>
      <c r="L20" s="110">
        <v>130</v>
      </c>
      <c r="M20" s="109">
        <v>0</v>
      </c>
      <c r="N20" s="108" t="s">
        <v>116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107"/>
      <c r="B21" s="106"/>
      <c r="C21" s="104"/>
      <c r="D21" s="104"/>
      <c r="E21" s="104"/>
      <c r="F21" s="104"/>
      <c r="G21" s="104"/>
      <c r="H21" s="104"/>
      <c r="I21" s="105"/>
      <c r="J21" s="105"/>
      <c r="K21" s="104"/>
      <c r="L21" s="104"/>
      <c r="M21" s="103"/>
      <c r="N21" s="102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8:9" s="11" customFormat="1" ht="24" customHeight="1">
      <c r="H22" s="12"/>
      <c r="I22" s="13" t="s">
        <v>23</v>
      </c>
    </row>
    <row r="23" spans="1:13" s="11" customFormat="1" ht="15" customHeight="1">
      <c r="A23" s="13" t="s">
        <v>20</v>
      </c>
      <c r="B23" s="13"/>
      <c r="C23" s="10" t="s">
        <v>21</v>
      </c>
      <c r="D23" s="10"/>
      <c r="E23" s="10"/>
      <c r="F23" s="10"/>
      <c r="H23" s="12"/>
      <c r="I23" s="12"/>
      <c r="M23" s="13" t="s">
        <v>22</v>
      </c>
    </row>
    <row r="24" spans="8:9" s="11" customFormat="1" ht="16.5">
      <c r="H24" s="12"/>
      <c r="I24" s="13" t="s">
        <v>19</v>
      </c>
    </row>
    <row r="25" spans="3:9" s="11" customFormat="1" ht="20.25" customHeight="1">
      <c r="C25" s="14"/>
      <c r="D25" s="15"/>
      <c r="E25" s="16"/>
      <c r="I25" s="17"/>
    </row>
    <row r="26" spans="1:12" s="20" customFormat="1" ht="18" customHeight="1">
      <c r="A26" s="18" t="s">
        <v>115</v>
      </c>
      <c r="B26" s="19"/>
      <c r="C26" s="19"/>
      <c r="D26" s="19"/>
      <c r="E26" s="19"/>
      <c r="F26" s="19"/>
      <c r="G26" s="19"/>
      <c r="H26" s="19"/>
      <c r="I26" s="19"/>
      <c r="J26" s="19"/>
      <c r="L26" s="18"/>
    </row>
    <row r="27" spans="1:12" s="20" customFormat="1" ht="18" customHeight="1">
      <c r="A27" s="101" t="s">
        <v>113</v>
      </c>
      <c r="B27" s="19"/>
      <c r="C27" s="19"/>
      <c r="D27" s="19"/>
      <c r="E27" s="19"/>
      <c r="F27" s="19"/>
      <c r="G27" s="19"/>
      <c r="H27" s="19"/>
      <c r="I27" s="19"/>
      <c r="J27" s="19"/>
      <c r="L27" s="18"/>
    </row>
    <row r="28" s="97" customFormat="1" ht="18" customHeight="1">
      <c r="A28" s="100" t="s">
        <v>111</v>
      </c>
    </row>
    <row r="29" spans="1:13" s="97" customFormat="1" ht="18" customHeight="1">
      <c r="A29" s="98" t="s">
        <v>110</v>
      </c>
      <c r="M29" s="99"/>
    </row>
    <row r="30" spans="1:14" s="97" customFormat="1" ht="18" customHeight="1">
      <c r="A30" s="98" t="s">
        <v>109</v>
      </c>
      <c r="N30" s="10" t="s">
        <v>108</v>
      </c>
    </row>
  </sheetData>
  <sheetProtection/>
  <mergeCells count="11">
    <mergeCell ref="C6:C7"/>
    <mergeCell ref="D6:D7"/>
    <mergeCell ref="E6:E7"/>
    <mergeCell ref="F6:F7"/>
    <mergeCell ref="J6:J7"/>
    <mergeCell ref="D5:J5"/>
    <mergeCell ref="G6:G7"/>
    <mergeCell ref="H6:H7"/>
    <mergeCell ref="I6:I7"/>
    <mergeCell ref="P17:Q17"/>
    <mergeCell ref="P13:Q13"/>
  </mergeCells>
  <printOptions/>
  <pageMargins left="1.141732283464567" right="0.9448818897637796" top="0.7874015748031497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9.75390625" style="25" customWidth="1"/>
    <col min="2" max="2" width="11.75390625" style="25" customWidth="1"/>
    <col min="3" max="3" width="16.25390625" style="25" customWidth="1"/>
    <col min="4" max="4" width="9.25390625" style="25" customWidth="1"/>
    <col min="5" max="5" width="9.375" style="25" customWidth="1"/>
    <col min="6" max="6" width="12.25390625" style="25" customWidth="1"/>
    <col min="7" max="7" width="10.125" style="25" customWidth="1"/>
    <col min="8" max="8" width="10.625" style="25" customWidth="1"/>
    <col min="9" max="9" width="9.375" style="25" customWidth="1"/>
    <col min="10" max="10" width="8.875" style="25" customWidth="1"/>
    <col min="11" max="11" width="11.50390625" style="25" customWidth="1"/>
    <col min="12" max="12" width="9.875" style="25" customWidth="1"/>
    <col min="13" max="13" width="11.375" style="25" customWidth="1"/>
    <col min="14" max="14" width="12.50390625" style="25" customWidth="1"/>
    <col min="15" max="15" width="6.125" style="25" customWidth="1"/>
    <col min="16" max="16" width="6.625" style="25" customWidth="1"/>
    <col min="17" max="16384" width="9.00390625" style="25" customWidth="1"/>
  </cols>
  <sheetData>
    <row r="1" spans="1:14" ht="16.5">
      <c r="A1" s="22" t="s">
        <v>13</v>
      </c>
      <c r="B1" s="22"/>
      <c r="C1" s="23" t="s">
        <v>34</v>
      </c>
      <c r="D1" s="24"/>
      <c r="E1" s="24"/>
      <c r="F1" s="24"/>
      <c r="G1" s="24"/>
      <c r="H1" s="24"/>
      <c r="I1" s="24"/>
      <c r="J1" s="22" t="s">
        <v>11</v>
      </c>
      <c r="K1" s="22"/>
      <c r="L1" s="88" t="s">
        <v>7</v>
      </c>
      <c r="M1" s="89"/>
      <c r="N1" s="90"/>
    </row>
    <row r="2" spans="1:14" ht="16.5">
      <c r="A2" s="22" t="s">
        <v>14</v>
      </c>
      <c r="B2" s="26"/>
      <c r="C2" s="27" t="s">
        <v>35</v>
      </c>
      <c r="D2" s="28"/>
      <c r="E2" s="28"/>
      <c r="F2" s="28"/>
      <c r="G2" s="28"/>
      <c r="H2" s="28"/>
      <c r="I2" s="28"/>
      <c r="J2" s="22" t="s">
        <v>12</v>
      </c>
      <c r="K2" s="22"/>
      <c r="L2" s="88" t="s">
        <v>5</v>
      </c>
      <c r="M2" s="89"/>
      <c r="N2" s="90"/>
    </row>
    <row r="3" spans="1:14" ht="33.75" customHeight="1">
      <c r="A3" s="21" t="s">
        <v>105</v>
      </c>
      <c r="B3" s="29"/>
      <c r="C3" s="21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6.5">
      <c r="A4" s="47" t="s">
        <v>63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s="20" customFormat="1" ht="19.5" customHeight="1">
      <c r="A5" s="31" t="s">
        <v>0</v>
      </c>
      <c r="B5" s="32"/>
      <c r="C5" s="33" t="s">
        <v>31</v>
      </c>
      <c r="D5" s="91" t="s">
        <v>17</v>
      </c>
      <c r="E5" s="92"/>
      <c r="F5" s="92"/>
      <c r="G5" s="92"/>
      <c r="H5" s="92"/>
      <c r="I5" s="92"/>
      <c r="J5" s="93"/>
      <c r="K5" s="34" t="s">
        <v>9</v>
      </c>
      <c r="L5" s="35"/>
      <c r="M5" s="36"/>
      <c r="N5" s="37" t="s">
        <v>1</v>
      </c>
    </row>
    <row r="6" spans="1:14" s="20" customFormat="1" ht="42.75" customHeight="1">
      <c r="A6" s="48" t="s">
        <v>8</v>
      </c>
      <c r="B6" s="38" t="s">
        <v>2</v>
      </c>
      <c r="C6" s="94" t="s">
        <v>32</v>
      </c>
      <c r="D6" s="86" t="s">
        <v>36</v>
      </c>
      <c r="E6" s="86" t="s">
        <v>37</v>
      </c>
      <c r="F6" s="86" t="s">
        <v>38</v>
      </c>
      <c r="G6" s="86" t="s">
        <v>39</v>
      </c>
      <c r="H6" s="86" t="s">
        <v>40</v>
      </c>
      <c r="I6" s="86" t="s">
        <v>41</v>
      </c>
      <c r="J6" s="86" t="s">
        <v>42</v>
      </c>
      <c r="K6" s="39" t="s">
        <v>3</v>
      </c>
      <c r="L6" s="40"/>
      <c r="M6" s="41"/>
      <c r="N6" s="42" t="s">
        <v>27</v>
      </c>
    </row>
    <row r="7" spans="1:14" s="20" customFormat="1" ht="49.5" customHeight="1">
      <c r="A7" s="49"/>
      <c r="B7" s="43"/>
      <c r="C7" s="95"/>
      <c r="D7" s="87"/>
      <c r="E7" s="87"/>
      <c r="F7" s="87"/>
      <c r="G7" s="87"/>
      <c r="H7" s="87"/>
      <c r="I7" s="87"/>
      <c r="J7" s="87"/>
      <c r="K7" s="44" t="s">
        <v>6</v>
      </c>
      <c r="L7" s="44" t="s">
        <v>4</v>
      </c>
      <c r="M7" s="44" t="s">
        <v>10</v>
      </c>
      <c r="N7" s="45"/>
    </row>
    <row r="8" spans="1:14" ht="18" customHeight="1">
      <c r="A8" s="2" t="s">
        <v>15</v>
      </c>
      <c r="B8" s="50"/>
      <c r="C8" s="51"/>
      <c r="D8" s="76">
        <f aca="true" t="shared" si="0" ref="D8:N8">D9+D40+D49</f>
        <v>4</v>
      </c>
      <c r="E8" s="76">
        <f t="shared" si="0"/>
        <v>0</v>
      </c>
      <c r="F8" s="76">
        <f t="shared" si="0"/>
        <v>4</v>
      </c>
      <c r="G8" s="76">
        <f t="shared" si="0"/>
        <v>0</v>
      </c>
      <c r="H8" s="76">
        <f t="shared" si="0"/>
        <v>0</v>
      </c>
      <c r="I8" s="76">
        <f t="shared" si="0"/>
        <v>34</v>
      </c>
      <c r="J8" s="76">
        <f t="shared" si="0"/>
        <v>18</v>
      </c>
      <c r="K8" s="76">
        <f t="shared" si="0"/>
        <v>38823.5</v>
      </c>
      <c r="L8" s="76">
        <f t="shared" si="0"/>
        <v>280</v>
      </c>
      <c r="M8" s="76">
        <f t="shared" si="0"/>
        <v>38543.5</v>
      </c>
      <c r="N8" s="76">
        <f t="shared" si="0"/>
        <v>0</v>
      </c>
    </row>
    <row r="9" spans="1:26" ht="15.75" customHeight="1">
      <c r="A9" s="4" t="s">
        <v>28</v>
      </c>
      <c r="B9" s="52"/>
      <c r="C9" s="53"/>
      <c r="D9" s="77">
        <f aca="true" t="shared" si="1" ref="D9:M9">D10+D13+D19+D22+D38</f>
        <v>3</v>
      </c>
      <c r="E9" s="77">
        <f t="shared" si="1"/>
        <v>0</v>
      </c>
      <c r="F9" s="77">
        <f t="shared" si="1"/>
        <v>4</v>
      </c>
      <c r="G9" s="77">
        <f t="shared" si="1"/>
        <v>0</v>
      </c>
      <c r="H9" s="77">
        <f t="shared" si="1"/>
        <v>0</v>
      </c>
      <c r="I9" s="77">
        <f t="shared" si="1"/>
        <v>27</v>
      </c>
      <c r="J9" s="77">
        <f t="shared" si="1"/>
        <v>13</v>
      </c>
      <c r="K9" s="77">
        <f t="shared" si="1"/>
        <v>33726.5</v>
      </c>
      <c r="L9" s="77">
        <f t="shared" si="1"/>
        <v>267</v>
      </c>
      <c r="M9" s="77">
        <f t="shared" si="1"/>
        <v>33459.5</v>
      </c>
      <c r="N9" s="6">
        <v>0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s="1" customFormat="1" ht="15.75" customHeight="1">
      <c r="A10" s="61" t="s">
        <v>46</v>
      </c>
      <c r="B10" s="7"/>
      <c r="C10" s="5"/>
      <c r="D10" s="85">
        <f>SUM(D11:D12)</f>
        <v>0</v>
      </c>
      <c r="E10" s="85">
        <f aca="true" t="shared" si="2" ref="E10:M10">SUM(E11:E12)</f>
        <v>0</v>
      </c>
      <c r="F10" s="85">
        <f t="shared" si="2"/>
        <v>0</v>
      </c>
      <c r="G10" s="85">
        <f t="shared" si="2"/>
        <v>0</v>
      </c>
      <c r="H10" s="85">
        <f t="shared" si="2"/>
        <v>0</v>
      </c>
      <c r="I10" s="85">
        <f t="shared" si="2"/>
        <v>0</v>
      </c>
      <c r="J10" s="85">
        <f t="shared" si="2"/>
        <v>2</v>
      </c>
      <c r="K10" s="85">
        <f t="shared" si="2"/>
        <v>122</v>
      </c>
      <c r="L10" s="85">
        <f t="shared" si="2"/>
        <v>27</v>
      </c>
      <c r="M10" s="85">
        <f t="shared" si="2"/>
        <v>95</v>
      </c>
      <c r="N10" s="6"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1" customFormat="1" ht="32.25" customHeight="1">
      <c r="A11" s="8"/>
      <c r="B11" s="80" t="s">
        <v>86</v>
      </c>
      <c r="C11" s="62" t="s">
        <v>47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1</v>
      </c>
      <c r="K11" s="73">
        <f aca="true" t="shared" si="3" ref="K11:K18">L11+M11</f>
        <v>27</v>
      </c>
      <c r="L11" s="73">
        <v>27</v>
      </c>
      <c r="M11" s="73">
        <v>0</v>
      </c>
      <c r="N11" s="78" t="s">
        <v>67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1" customFormat="1" ht="18" customHeight="1">
      <c r="A12" s="8"/>
      <c r="B12" s="79" t="s">
        <v>98</v>
      </c>
      <c r="C12" s="79" t="s">
        <v>44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1</v>
      </c>
      <c r="K12" s="73">
        <f>L12+M12</f>
        <v>95</v>
      </c>
      <c r="L12" s="73">
        <v>0</v>
      </c>
      <c r="M12" s="73">
        <v>95</v>
      </c>
      <c r="N12" s="78" t="s">
        <v>102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s="1" customFormat="1" ht="18" customHeight="1">
      <c r="A13" s="61" t="s">
        <v>106</v>
      </c>
      <c r="B13" s="7"/>
      <c r="C13" s="63"/>
      <c r="D13" s="73">
        <f aca="true" t="shared" si="4" ref="D13:M13">SUM(D14:D18)</f>
        <v>2</v>
      </c>
      <c r="E13" s="73">
        <f t="shared" si="4"/>
        <v>0</v>
      </c>
      <c r="F13" s="73">
        <f t="shared" si="4"/>
        <v>1</v>
      </c>
      <c r="G13" s="73">
        <f t="shared" si="4"/>
        <v>0</v>
      </c>
      <c r="H13" s="73">
        <f t="shared" si="4"/>
        <v>0</v>
      </c>
      <c r="I13" s="73">
        <f t="shared" si="4"/>
        <v>0</v>
      </c>
      <c r="J13" s="73">
        <f t="shared" si="4"/>
        <v>4</v>
      </c>
      <c r="K13" s="73">
        <f t="shared" si="4"/>
        <v>25031</v>
      </c>
      <c r="L13" s="73">
        <f t="shared" si="4"/>
        <v>31</v>
      </c>
      <c r="M13" s="73">
        <f t="shared" si="4"/>
        <v>25000</v>
      </c>
      <c r="N13" s="6"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1" customFormat="1" ht="18" customHeight="1">
      <c r="A14" s="8"/>
      <c r="B14" s="79" t="s">
        <v>72</v>
      </c>
      <c r="C14" s="79" t="s">
        <v>73</v>
      </c>
      <c r="D14" s="73">
        <v>0</v>
      </c>
      <c r="E14" s="73">
        <v>0</v>
      </c>
      <c r="F14" s="73">
        <v>1</v>
      </c>
      <c r="G14" s="73">
        <v>0</v>
      </c>
      <c r="H14" s="73">
        <v>0</v>
      </c>
      <c r="I14" s="73">
        <v>0</v>
      </c>
      <c r="J14" s="73">
        <v>0</v>
      </c>
      <c r="K14" s="73">
        <f t="shared" si="3"/>
        <v>31</v>
      </c>
      <c r="L14" s="73">
        <v>31</v>
      </c>
      <c r="M14" s="73">
        <v>0</v>
      </c>
      <c r="N14" s="6"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34.5" customHeight="1">
      <c r="A15" s="8"/>
      <c r="B15" s="79" t="s">
        <v>72</v>
      </c>
      <c r="C15" s="79" t="s">
        <v>74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2</v>
      </c>
      <c r="K15" s="73">
        <f>L15+M15</f>
        <v>5500</v>
      </c>
      <c r="L15" s="73">
        <v>0</v>
      </c>
      <c r="M15" s="73">
        <v>5500</v>
      </c>
      <c r="N15" s="78" t="s">
        <v>68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8"/>
      <c r="B16" s="79" t="s">
        <v>72</v>
      </c>
      <c r="C16" s="62" t="s">
        <v>49</v>
      </c>
      <c r="D16" s="73">
        <v>1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f t="shared" si="3"/>
        <v>3000</v>
      </c>
      <c r="L16" s="73">
        <v>0</v>
      </c>
      <c r="M16" s="73">
        <v>3000</v>
      </c>
      <c r="N16" s="6"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8"/>
      <c r="B17" s="79" t="s">
        <v>75</v>
      </c>
      <c r="C17" s="62" t="s">
        <v>50</v>
      </c>
      <c r="D17" s="73">
        <v>1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f t="shared" si="3"/>
        <v>9000</v>
      </c>
      <c r="L17" s="73">
        <v>0</v>
      </c>
      <c r="M17" s="73">
        <v>9000</v>
      </c>
      <c r="N17" s="6"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36" customHeight="1">
      <c r="A18" s="8"/>
      <c r="B18" s="80" t="s">
        <v>51</v>
      </c>
      <c r="C18" s="62" t="s">
        <v>52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2</v>
      </c>
      <c r="K18" s="73">
        <f t="shared" si="3"/>
        <v>7500</v>
      </c>
      <c r="L18" s="73">
        <v>0</v>
      </c>
      <c r="M18" s="73">
        <v>7500</v>
      </c>
      <c r="N18" s="78" t="s">
        <v>90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5.75" customHeight="1">
      <c r="A19" s="61" t="s">
        <v>107</v>
      </c>
      <c r="B19" s="7"/>
      <c r="C19" s="63"/>
      <c r="D19" s="73">
        <f aca="true" t="shared" si="5" ref="D19:M19">SUM(D20:D21)</f>
        <v>1</v>
      </c>
      <c r="E19" s="73">
        <f t="shared" si="5"/>
        <v>0</v>
      </c>
      <c r="F19" s="73">
        <f t="shared" si="5"/>
        <v>1</v>
      </c>
      <c r="G19" s="73">
        <f t="shared" si="5"/>
        <v>0</v>
      </c>
      <c r="H19" s="73">
        <f t="shared" si="5"/>
        <v>0</v>
      </c>
      <c r="I19" s="73">
        <f t="shared" si="5"/>
        <v>0</v>
      </c>
      <c r="J19" s="73">
        <f t="shared" si="5"/>
        <v>0</v>
      </c>
      <c r="K19" s="73">
        <f t="shared" si="5"/>
        <v>25</v>
      </c>
      <c r="L19" s="73">
        <f t="shared" si="5"/>
        <v>25</v>
      </c>
      <c r="M19" s="73">
        <f t="shared" si="5"/>
        <v>0</v>
      </c>
      <c r="N19" s="6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34.5" customHeight="1">
      <c r="A20" s="8"/>
      <c r="B20" s="80" t="s">
        <v>76</v>
      </c>
      <c r="C20" s="62" t="s">
        <v>53</v>
      </c>
      <c r="D20" s="73">
        <v>1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f>L20+M20</f>
        <v>0</v>
      </c>
      <c r="L20" s="73">
        <v>0</v>
      </c>
      <c r="M20" s="73">
        <v>0</v>
      </c>
      <c r="N20" s="78" t="s">
        <v>94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5.75" customHeight="1">
      <c r="A21" s="8"/>
      <c r="B21" s="80" t="s">
        <v>77</v>
      </c>
      <c r="C21" s="62" t="s">
        <v>48</v>
      </c>
      <c r="D21" s="73">
        <v>0</v>
      </c>
      <c r="E21" s="73">
        <v>0</v>
      </c>
      <c r="F21" s="73">
        <v>1</v>
      </c>
      <c r="G21" s="73">
        <v>0</v>
      </c>
      <c r="H21" s="73">
        <v>0</v>
      </c>
      <c r="I21" s="73">
        <v>0</v>
      </c>
      <c r="J21" s="73">
        <v>0</v>
      </c>
      <c r="K21" s="73">
        <f>L21+M21</f>
        <v>25</v>
      </c>
      <c r="L21" s="73">
        <v>25</v>
      </c>
      <c r="M21" s="73">
        <v>0</v>
      </c>
      <c r="N21" s="6"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24.75" customHeight="1">
      <c r="A22" s="64" t="s">
        <v>57</v>
      </c>
      <c r="B22" s="80"/>
      <c r="C22" s="63"/>
      <c r="D22" s="73">
        <f aca="true" t="shared" si="6" ref="D22:M22">SUM(D23:D37)</f>
        <v>0</v>
      </c>
      <c r="E22" s="73">
        <f t="shared" si="6"/>
        <v>0</v>
      </c>
      <c r="F22" s="73">
        <f t="shared" si="6"/>
        <v>2</v>
      </c>
      <c r="G22" s="73">
        <f t="shared" si="6"/>
        <v>0</v>
      </c>
      <c r="H22" s="73">
        <f t="shared" si="6"/>
        <v>0</v>
      </c>
      <c r="I22" s="73">
        <f t="shared" si="6"/>
        <v>27</v>
      </c>
      <c r="J22" s="73">
        <f t="shared" si="6"/>
        <v>6</v>
      </c>
      <c r="K22" s="73">
        <f t="shared" si="6"/>
        <v>8418.5</v>
      </c>
      <c r="L22" s="73">
        <f t="shared" si="6"/>
        <v>54</v>
      </c>
      <c r="M22" s="73">
        <f t="shared" si="6"/>
        <v>8364.5</v>
      </c>
      <c r="N22" s="6"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3" ht="19.5">
      <c r="A23" s="66"/>
      <c r="B23" s="80" t="s">
        <v>78</v>
      </c>
      <c r="C23" s="62" t="s">
        <v>60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1</v>
      </c>
      <c r="K23" s="73">
        <v>34</v>
      </c>
      <c r="L23" s="73">
        <v>0</v>
      </c>
      <c r="M23" s="73">
        <v>34</v>
      </c>
      <c r="N23" s="78" t="s">
        <v>69</v>
      </c>
      <c r="O23" s="3"/>
      <c r="P23" s="67"/>
      <c r="Q23" s="68"/>
      <c r="R23" s="1"/>
      <c r="S23" s="1"/>
      <c r="T23" s="1"/>
      <c r="U23" s="1"/>
      <c r="V23" s="69"/>
      <c r="W23" s="3"/>
    </row>
    <row r="24" spans="1:26" s="1" customFormat="1" ht="39" customHeight="1">
      <c r="A24" s="8"/>
      <c r="B24" s="80" t="s">
        <v>88</v>
      </c>
      <c r="C24" s="62" t="s">
        <v>56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2</v>
      </c>
      <c r="J24" s="73">
        <v>1</v>
      </c>
      <c r="K24" s="73">
        <f>L24+M24</f>
        <v>196.5</v>
      </c>
      <c r="L24" s="73">
        <v>0</v>
      </c>
      <c r="M24" s="73">
        <v>196.5</v>
      </c>
      <c r="N24" s="78" t="s">
        <v>97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3" ht="18" customHeight="1">
      <c r="A25" s="66"/>
      <c r="B25" s="80" t="s">
        <v>79</v>
      </c>
      <c r="C25" s="62" t="s">
        <v>61</v>
      </c>
      <c r="D25" s="73">
        <v>0</v>
      </c>
      <c r="E25" s="73"/>
      <c r="F25" s="73">
        <v>2</v>
      </c>
      <c r="G25" s="73">
        <v>0</v>
      </c>
      <c r="H25" s="73">
        <v>0</v>
      </c>
      <c r="I25" s="73">
        <v>0</v>
      </c>
      <c r="J25" s="73">
        <v>0</v>
      </c>
      <c r="K25" s="73">
        <f>L25+M25</f>
        <v>54</v>
      </c>
      <c r="L25" s="73">
        <v>54</v>
      </c>
      <c r="M25" s="73">
        <v>0</v>
      </c>
      <c r="N25" s="74">
        <v>0</v>
      </c>
      <c r="O25" s="3"/>
      <c r="P25" s="96"/>
      <c r="Q25" s="96"/>
      <c r="R25" s="1"/>
      <c r="S25" s="1"/>
      <c r="T25" s="1"/>
      <c r="U25" s="1"/>
      <c r="V25" s="70"/>
      <c r="W25" s="3"/>
    </row>
    <row r="26" spans="1:26" s="1" customFormat="1" ht="36" customHeight="1">
      <c r="A26" s="8"/>
      <c r="B26" s="80" t="s">
        <v>79</v>
      </c>
      <c r="C26" s="62" t="s">
        <v>33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1</v>
      </c>
      <c r="K26" s="73">
        <f>L26+M26</f>
        <v>84</v>
      </c>
      <c r="L26" s="73">
        <v>0</v>
      </c>
      <c r="M26" s="73">
        <v>84</v>
      </c>
      <c r="N26" s="78" t="s">
        <v>70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1" customFormat="1" ht="36" customHeight="1">
      <c r="A27" s="8"/>
      <c r="B27" s="80" t="s">
        <v>79</v>
      </c>
      <c r="C27" s="62" t="s">
        <v>44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1</v>
      </c>
      <c r="K27" s="73">
        <f>L27+M27</f>
        <v>50</v>
      </c>
      <c r="L27" s="73">
        <v>0</v>
      </c>
      <c r="M27" s="73">
        <v>50</v>
      </c>
      <c r="N27" s="78" t="s">
        <v>103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3" ht="31.5" customHeight="1">
      <c r="A28" s="66"/>
      <c r="B28" s="80" t="s">
        <v>79</v>
      </c>
      <c r="C28" s="62" t="s">
        <v>62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1</v>
      </c>
      <c r="K28" s="73">
        <v>4000</v>
      </c>
      <c r="L28" s="73">
        <v>0</v>
      </c>
      <c r="M28" s="73">
        <v>4000</v>
      </c>
      <c r="N28" s="78" t="s">
        <v>71</v>
      </c>
      <c r="O28" s="3"/>
      <c r="P28" s="71"/>
      <c r="Q28" s="68"/>
      <c r="R28" s="1"/>
      <c r="S28" s="1"/>
      <c r="T28" s="1"/>
      <c r="U28" s="1"/>
      <c r="V28" s="70"/>
      <c r="W28" s="3"/>
    </row>
    <row r="29" spans="1:26" s="1" customFormat="1" ht="43.5" customHeight="1">
      <c r="A29" s="9"/>
      <c r="B29" s="81" t="s">
        <v>100</v>
      </c>
      <c r="C29" s="82" t="s">
        <v>43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1</v>
      </c>
      <c r="K29" s="83">
        <f>L29+M29</f>
        <v>0</v>
      </c>
      <c r="L29" s="83">
        <v>0</v>
      </c>
      <c r="M29" s="83">
        <v>0</v>
      </c>
      <c r="N29" s="84" t="s">
        <v>101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14" ht="16.5">
      <c r="A30" s="22" t="s">
        <v>13</v>
      </c>
      <c r="B30" s="22"/>
      <c r="C30" s="23" t="s">
        <v>34</v>
      </c>
      <c r="D30" s="24"/>
      <c r="E30" s="24"/>
      <c r="F30" s="24"/>
      <c r="G30" s="24"/>
      <c r="H30" s="24"/>
      <c r="I30" s="24"/>
      <c r="J30" s="22" t="s">
        <v>11</v>
      </c>
      <c r="K30" s="22"/>
      <c r="L30" s="88" t="s">
        <v>7</v>
      </c>
      <c r="M30" s="89"/>
      <c r="N30" s="90"/>
    </row>
    <row r="31" spans="1:14" ht="16.5">
      <c r="A31" s="22" t="s">
        <v>14</v>
      </c>
      <c r="B31" s="26"/>
      <c r="C31" s="27" t="s">
        <v>35</v>
      </c>
      <c r="D31" s="28"/>
      <c r="E31" s="28"/>
      <c r="F31" s="28"/>
      <c r="G31" s="28"/>
      <c r="H31" s="28"/>
      <c r="I31" s="28"/>
      <c r="J31" s="22" t="s">
        <v>12</v>
      </c>
      <c r="K31" s="22"/>
      <c r="L31" s="88" t="s">
        <v>5</v>
      </c>
      <c r="M31" s="89"/>
      <c r="N31" s="90"/>
    </row>
    <row r="32" spans="1:14" ht="33.75" customHeight="1">
      <c r="A32" s="21" t="s">
        <v>64</v>
      </c>
      <c r="B32" s="29"/>
      <c r="C32" s="21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6.5">
      <c r="A33" s="47" t="s">
        <v>63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s="20" customFormat="1" ht="19.5" customHeight="1">
      <c r="A34" s="31" t="s">
        <v>0</v>
      </c>
      <c r="B34" s="32"/>
      <c r="C34" s="33" t="s">
        <v>31</v>
      </c>
      <c r="D34" s="91" t="s">
        <v>17</v>
      </c>
      <c r="E34" s="92"/>
      <c r="F34" s="92"/>
      <c r="G34" s="92"/>
      <c r="H34" s="92"/>
      <c r="I34" s="92"/>
      <c r="J34" s="93"/>
      <c r="K34" s="34" t="s">
        <v>9</v>
      </c>
      <c r="L34" s="35"/>
      <c r="M34" s="36"/>
      <c r="N34" s="37" t="s">
        <v>1</v>
      </c>
    </row>
    <row r="35" spans="1:14" s="20" customFormat="1" ht="42.75" customHeight="1">
      <c r="A35" s="48" t="s">
        <v>8</v>
      </c>
      <c r="B35" s="38" t="s">
        <v>2</v>
      </c>
      <c r="C35" s="94" t="s">
        <v>32</v>
      </c>
      <c r="D35" s="86" t="s">
        <v>36</v>
      </c>
      <c r="E35" s="86" t="s">
        <v>37</v>
      </c>
      <c r="F35" s="86" t="s">
        <v>38</v>
      </c>
      <c r="G35" s="86" t="s">
        <v>39</v>
      </c>
      <c r="H35" s="86" t="s">
        <v>40</v>
      </c>
      <c r="I35" s="86" t="s">
        <v>41</v>
      </c>
      <c r="J35" s="86" t="s">
        <v>42</v>
      </c>
      <c r="K35" s="39" t="s">
        <v>3</v>
      </c>
      <c r="L35" s="40"/>
      <c r="M35" s="41"/>
      <c r="N35" s="42" t="s">
        <v>27</v>
      </c>
    </row>
    <row r="36" spans="1:14" s="20" customFormat="1" ht="49.5" customHeight="1">
      <c r="A36" s="49"/>
      <c r="B36" s="43"/>
      <c r="C36" s="95"/>
      <c r="D36" s="87"/>
      <c r="E36" s="87"/>
      <c r="F36" s="87"/>
      <c r="G36" s="87"/>
      <c r="H36" s="87"/>
      <c r="I36" s="87"/>
      <c r="J36" s="87"/>
      <c r="K36" s="44" t="s">
        <v>6</v>
      </c>
      <c r="L36" s="44" t="s">
        <v>4</v>
      </c>
      <c r="M36" s="44" t="s">
        <v>10</v>
      </c>
      <c r="N36" s="45"/>
    </row>
    <row r="37" spans="1:26" s="1" customFormat="1" ht="19.5" customHeight="1">
      <c r="A37" s="8"/>
      <c r="B37" s="80" t="s">
        <v>80</v>
      </c>
      <c r="C37" s="62" t="s">
        <v>43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25</v>
      </c>
      <c r="J37" s="73">
        <v>0</v>
      </c>
      <c r="K37" s="73">
        <f>L37+M37</f>
        <v>4000</v>
      </c>
      <c r="L37" s="73">
        <v>0</v>
      </c>
      <c r="M37" s="73">
        <v>4000</v>
      </c>
      <c r="N37" s="74">
        <v>0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s="1" customFormat="1" ht="19.5" customHeight="1">
      <c r="A38" s="64" t="s">
        <v>58</v>
      </c>
      <c r="B38" s="65"/>
      <c r="C38" s="62"/>
      <c r="D38" s="73">
        <f aca="true" t="shared" si="7" ref="D38:M38">SUM(D39:D39)</f>
        <v>0</v>
      </c>
      <c r="E38" s="73">
        <f t="shared" si="7"/>
        <v>0</v>
      </c>
      <c r="F38" s="73">
        <f t="shared" si="7"/>
        <v>0</v>
      </c>
      <c r="G38" s="73">
        <f t="shared" si="7"/>
        <v>0</v>
      </c>
      <c r="H38" s="73">
        <f t="shared" si="7"/>
        <v>0</v>
      </c>
      <c r="I38" s="73">
        <f t="shared" si="7"/>
        <v>0</v>
      </c>
      <c r="J38" s="73">
        <f t="shared" si="7"/>
        <v>1</v>
      </c>
      <c r="K38" s="73">
        <f t="shared" si="7"/>
        <v>130</v>
      </c>
      <c r="L38" s="73">
        <f t="shared" si="7"/>
        <v>130</v>
      </c>
      <c r="M38" s="73">
        <f t="shared" si="7"/>
        <v>0</v>
      </c>
      <c r="N38" s="74">
        <v>0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s="1" customFormat="1" ht="36" customHeight="1">
      <c r="A39" s="8"/>
      <c r="B39" s="80" t="s">
        <v>87</v>
      </c>
      <c r="C39" s="62" t="s">
        <v>45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1</v>
      </c>
      <c r="K39" s="73">
        <f>L39+M39</f>
        <v>130</v>
      </c>
      <c r="L39" s="73">
        <v>130</v>
      </c>
      <c r="M39" s="73">
        <v>0</v>
      </c>
      <c r="N39" s="78" t="s">
        <v>66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9.5" customHeight="1">
      <c r="A40" s="4" t="s">
        <v>16</v>
      </c>
      <c r="B40" s="80"/>
      <c r="C40" s="72"/>
      <c r="D40" s="75">
        <f>D41+D44+D46</f>
        <v>1</v>
      </c>
      <c r="E40" s="75">
        <f aca="true" t="shared" si="8" ref="E40:M40">E41+E44+E46</f>
        <v>0</v>
      </c>
      <c r="F40" s="75">
        <f t="shared" si="8"/>
        <v>0</v>
      </c>
      <c r="G40" s="75">
        <f t="shared" si="8"/>
        <v>0</v>
      </c>
      <c r="H40" s="75">
        <f t="shared" si="8"/>
        <v>0</v>
      </c>
      <c r="I40" s="75">
        <f t="shared" si="8"/>
        <v>6</v>
      </c>
      <c r="J40" s="75">
        <f t="shared" si="8"/>
        <v>5</v>
      </c>
      <c r="K40" s="75">
        <f t="shared" si="8"/>
        <v>3347</v>
      </c>
      <c r="L40" s="75">
        <f t="shared" si="8"/>
        <v>13</v>
      </c>
      <c r="M40" s="75">
        <f t="shared" si="8"/>
        <v>3334</v>
      </c>
      <c r="N40" s="74">
        <v>0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s="1" customFormat="1" ht="19.5" customHeight="1">
      <c r="A41" s="61" t="s">
        <v>59</v>
      </c>
      <c r="B41" s="80"/>
      <c r="C41" s="63"/>
      <c r="D41" s="73">
        <f>SUM(D42:D43)</f>
        <v>0</v>
      </c>
      <c r="E41" s="73">
        <f aca="true" t="shared" si="9" ref="E41:M41">SUM(E42:E43)</f>
        <v>0</v>
      </c>
      <c r="F41" s="73">
        <f t="shared" si="9"/>
        <v>0</v>
      </c>
      <c r="G41" s="73">
        <f t="shared" si="9"/>
        <v>0</v>
      </c>
      <c r="H41" s="73">
        <f t="shared" si="9"/>
        <v>0</v>
      </c>
      <c r="I41" s="73">
        <f t="shared" si="9"/>
        <v>2</v>
      </c>
      <c r="J41" s="73">
        <f t="shared" si="9"/>
        <v>5</v>
      </c>
      <c r="K41" s="73">
        <f t="shared" si="9"/>
        <v>131</v>
      </c>
      <c r="L41" s="73">
        <f t="shared" si="9"/>
        <v>13</v>
      </c>
      <c r="M41" s="73">
        <f t="shared" si="9"/>
        <v>118</v>
      </c>
      <c r="N41" s="74">
        <v>0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s="1" customFormat="1" ht="36" customHeight="1">
      <c r="A42" s="8"/>
      <c r="B42" s="80" t="s">
        <v>85</v>
      </c>
      <c r="C42" s="62" t="s">
        <v>45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1</v>
      </c>
      <c r="K42" s="73">
        <f>L42+M42</f>
        <v>13</v>
      </c>
      <c r="L42" s="73">
        <v>13</v>
      </c>
      <c r="M42" s="73">
        <v>0</v>
      </c>
      <c r="N42" s="78" t="s">
        <v>89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s="1" customFormat="1" ht="34.5" customHeight="1">
      <c r="A43" s="8"/>
      <c r="B43" s="80" t="s">
        <v>84</v>
      </c>
      <c r="C43" s="62" t="s">
        <v>18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2</v>
      </c>
      <c r="J43" s="73">
        <v>4</v>
      </c>
      <c r="K43" s="73">
        <f>L43+M43</f>
        <v>118</v>
      </c>
      <c r="L43" s="73">
        <v>0</v>
      </c>
      <c r="M43" s="73">
        <v>118</v>
      </c>
      <c r="N43" s="78" t="s">
        <v>104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s="1" customFormat="1" ht="19.5" customHeight="1">
      <c r="A44" s="61" t="s">
        <v>54</v>
      </c>
      <c r="B44" s="80"/>
      <c r="C44" s="63"/>
      <c r="D44" s="73">
        <f>SUM(D45)</f>
        <v>1</v>
      </c>
      <c r="E44" s="73">
        <f aca="true" t="shared" si="10" ref="E44:M44">SUM(E45)</f>
        <v>0</v>
      </c>
      <c r="F44" s="73">
        <f t="shared" si="10"/>
        <v>0</v>
      </c>
      <c r="G44" s="73">
        <f t="shared" si="10"/>
        <v>0</v>
      </c>
      <c r="H44" s="73">
        <f t="shared" si="10"/>
        <v>0</v>
      </c>
      <c r="I44" s="73">
        <f t="shared" si="10"/>
        <v>1</v>
      </c>
      <c r="J44" s="73">
        <f t="shared" si="10"/>
        <v>0</v>
      </c>
      <c r="K44" s="73">
        <f t="shared" si="10"/>
        <v>3100</v>
      </c>
      <c r="L44" s="73">
        <f t="shared" si="10"/>
        <v>0</v>
      </c>
      <c r="M44" s="73">
        <f t="shared" si="10"/>
        <v>3100</v>
      </c>
      <c r="N44" s="74"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s="1" customFormat="1" ht="19.5" customHeight="1">
      <c r="A45" s="8"/>
      <c r="B45" s="80" t="s">
        <v>81</v>
      </c>
      <c r="C45" s="62" t="s">
        <v>49</v>
      </c>
      <c r="D45" s="73">
        <v>1</v>
      </c>
      <c r="E45" s="73">
        <v>0</v>
      </c>
      <c r="F45" s="73">
        <v>0</v>
      </c>
      <c r="G45" s="73">
        <v>0</v>
      </c>
      <c r="H45" s="73">
        <v>0</v>
      </c>
      <c r="I45" s="73">
        <v>1</v>
      </c>
      <c r="J45" s="73">
        <v>0</v>
      </c>
      <c r="K45" s="73">
        <f>L45+M45</f>
        <v>3100</v>
      </c>
      <c r="L45" s="73">
        <v>0</v>
      </c>
      <c r="M45" s="73">
        <v>3100</v>
      </c>
      <c r="N45" s="74">
        <v>0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s="1" customFormat="1" ht="19.5" customHeight="1">
      <c r="A46" s="61" t="s">
        <v>92</v>
      </c>
      <c r="B46" s="80"/>
      <c r="C46" s="63"/>
      <c r="D46" s="73">
        <f>SUM(D47:D48)</f>
        <v>0</v>
      </c>
      <c r="E46" s="73">
        <f aca="true" t="shared" si="11" ref="E46:M46">SUM(E47:E48)</f>
        <v>0</v>
      </c>
      <c r="F46" s="73">
        <f t="shared" si="11"/>
        <v>0</v>
      </c>
      <c r="G46" s="73">
        <f t="shared" si="11"/>
        <v>0</v>
      </c>
      <c r="H46" s="73">
        <f t="shared" si="11"/>
        <v>0</v>
      </c>
      <c r="I46" s="73">
        <f t="shared" si="11"/>
        <v>3</v>
      </c>
      <c r="J46" s="73">
        <f t="shared" si="11"/>
        <v>0</v>
      </c>
      <c r="K46" s="73">
        <f t="shared" si="11"/>
        <v>116</v>
      </c>
      <c r="L46" s="73">
        <f t="shared" si="11"/>
        <v>0</v>
      </c>
      <c r="M46" s="73">
        <f t="shared" si="11"/>
        <v>116</v>
      </c>
      <c r="N46" s="74">
        <v>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s="1" customFormat="1" ht="19.5" customHeight="1">
      <c r="A47" s="8"/>
      <c r="B47" s="80" t="s">
        <v>82</v>
      </c>
      <c r="C47" s="62" t="s">
        <v>55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1</v>
      </c>
      <c r="J47" s="73">
        <v>0</v>
      </c>
      <c r="K47" s="73">
        <f>L47+M47</f>
        <v>22</v>
      </c>
      <c r="L47" s="73">
        <v>0</v>
      </c>
      <c r="M47" s="73">
        <v>22</v>
      </c>
      <c r="N47" s="78" t="s">
        <v>65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s="1" customFormat="1" ht="19.5" customHeight="1">
      <c r="A48" s="8"/>
      <c r="B48" s="80" t="s">
        <v>83</v>
      </c>
      <c r="C48" s="62" t="s">
        <v>55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2</v>
      </c>
      <c r="J48" s="73">
        <v>0</v>
      </c>
      <c r="K48" s="73">
        <f>L48+M48</f>
        <v>94</v>
      </c>
      <c r="L48" s="73">
        <v>0</v>
      </c>
      <c r="M48" s="73">
        <v>94</v>
      </c>
      <c r="N48" s="78" t="s">
        <v>65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s="1" customFormat="1" ht="19.5" customHeight="1">
      <c r="A49" s="4" t="s">
        <v>91</v>
      </c>
      <c r="B49" s="80"/>
      <c r="C49" s="63"/>
      <c r="D49" s="73">
        <f>SUM(D51:D52)</f>
        <v>0</v>
      </c>
      <c r="E49" s="73">
        <f aca="true" t="shared" si="12" ref="E49:K49">SUM(E51:E52)</f>
        <v>0</v>
      </c>
      <c r="F49" s="73">
        <f t="shared" si="12"/>
        <v>0</v>
      </c>
      <c r="G49" s="73">
        <f t="shared" si="12"/>
        <v>0</v>
      </c>
      <c r="H49" s="73">
        <f t="shared" si="12"/>
        <v>0</v>
      </c>
      <c r="I49" s="73">
        <f t="shared" si="12"/>
        <v>1</v>
      </c>
      <c r="J49" s="73">
        <f t="shared" si="12"/>
        <v>0</v>
      </c>
      <c r="K49" s="73">
        <f t="shared" si="12"/>
        <v>1750</v>
      </c>
      <c r="L49" s="73">
        <f>L50</f>
        <v>0</v>
      </c>
      <c r="M49" s="73">
        <f>M50</f>
        <v>1750</v>
      </c>
      <c r="N49" s="74">
        <v>0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s="1" customFormat="1" ht="19.5" customHeight="1">
      <c r="A50" s="61" t="s">
        <v>93</v>
      </c>
      <c r="B50" s="80"/>
      <c r="C50" s="62"/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1</v>
      </c>
      <c r="J50" s="73">
        <v>0</v>
      </c>
      <c r="K50" s="73">
        <f>L50+M50</f>
        <v>1750</v>
      </c>
      <c r="L50" s="73">
        <f>L51</f>
        <v>0</v>
      </c>
      <c r="M50" s="73">
        <f>M51</f>
        <v>1750</v>
      </c>
      <c r="N50" s="74"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s="1" customFormat="1" ht="19.5" customHeight="1">
      <c r="A51" s="61"/>
      <c r="B51" s="80" t="s">
        <v>99</v>
      </c>
      <c r="C51" s="62" t="s">
        <v>95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1</v>
      </c>
      <c r="J51" s="73">
        <v>0</v>
      </c>
      <c r="K51" s="73">
        <f>L51+M51</f>
        <v>1750</v>
      </c>
      <c r="L51" s="73">
        <v>0</v>
      </c>
      <c r="M51" s="73">
        <v>1750</v>
      </c>
      <c r="N51" s="74">
        <v>0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6.75" customHeight="1">
      <c r="A52" s="54"/>
      <c r="B52" s="55"/>
      <c r="C52" s="56"/>
      <c r="D52" s="46"/>
      <c r="E52" s="46"/>
      <c r="F52" s="46"/>
      <c r="G52" s="46"/>
      <c r="H52" s="46"/>
      <c r="I52" s="46"/>
      <c r="J52" s="46"/>
      <c r="K52" s="57"/>
      <c r="L52" s="57"/>
      <c r="M52" s="57"/>
      <c r="N52" s="58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="11" customFormat="1" ht="28.5" customHeight="1">
      <c r="G53" s="13" t="s">
        <v>23</v>
      </c>
    </row>
    <row r="54" spans="1:12" s="11" customFormat="1" ht="20.25" customHeight="1">
      <c r="A54" s="13" t="s">
        <v>20</v>
      </c>
      <c r="B54" s="13"/>
      <c r="C54" s="13" t="s">
        <v>21</v>
      </c>
      <c r="D54" s="10"/>
      <c r="E54" s="10"/>
      <c r="F54" s="10"/>
      <c r="G54" s="12"/>
      <c r="L54" s="13" t="s">
        <v>22</v>
      </c>
    </row>
    <row r="55" s="11" customFormat="1" ht="16.5">
      <c r="G55" s="13" t="s">
        <v>19</v>
      </c>
    </row>
    <row r="56" spans="3:9" s="11" customFormat="1" ht="9" customHeight="1">
      <c r="C56" s="14"/>
      <c r="D56" s="15"/>
      <c r="E56" s="16"/>
      <c r="I56" s="17"/>
    </row>
    <row r="57" spans="1:12" s="20" customFormat="1" ht="18" customHeight="1">
      <c r="A57" s="18" t="s">
        <v>29</v>
      </c>
      <c r="B57" s="19"/>
      <c r="C57" s="19"/>
      <c r="D57" s="19"/>
      <c r="E57" s="19"/>
      <c r="F57" s="19"/>
      <c r="G57" s="19"/>
      <c r="H57" s="19"/>
      <c r="I57" s="19"/>
      <c r="J57" s="19"/>
      <c r="L57" s="18"/>
    </row>
    <row r="58" spans="1:12" s="20" customFormat="1" ht="18" customHeight="1">
      <c r="A58" s="18" t="s">
        <v>30</v>
      </c>
      <c r="B58" s="19"/>
      <c r="C58" s="19"/>
      <c r="D58" s="19"/>
      <c r="E58" s="19"/>
      <c r="F58" s="19"/>
      <c r="G58" s="19"/>
      <c r="H58" s="19"/>
      <c r="I58" s="19"/>
      <c r="J58" s="19"/>
      <c r="L58" s="18"/>
    </row>
    <row r="59" s="20" customFormat="1" ht="18" customHeight="1">
      <c r="A59" s="59" t="s">
        <v>24</v>
      </c>
    </row>
    <row r="60" spans="1:13" s="20" customFormat="1" ht="18" customHeight="1">
      <c r="A60" s="18" t="s">
        <v>25</v>
      </c>
      <c r="M60" s="60"/>
    </row>
    <row r="61" spans="1:14" s="20" customFormat="1" ht="18" customHeight="1">
      <c r="A61" s="18" t="s">
        <v>26</v>
      </c>
      <c r="N61" s="10" t="s">
        <v>96</v>
      </c>
    </row>
  </sheetData>
  <sheetProtection/>
  <mergeCells count="23">
    <mergeCell ref="P25:Q25"/>
    <mergeCell ref="I6:I7"/>
    <mergeCell ref="L1:N1"/>
    <mergeCell ref="L2:N2"/>
    <mergeCell ref="D5:J5"/>
    <mergeCell ref="D6:D7"/>
    <mergeCell ref="E6:E7"/>
    <mergeCell ref="F6:F7"/>
    <mergeCell ref="G6:G7"/>
    <mergeCell ref="H6:H7"/>
    <mergeCell ref="C35:C36"/>
    <mergeCell ref="D35:D36"/>
    <mergeCell ref="E35:E36"/>
    <mergeCell ref="F35:F36"/>
    <mergeCell ref="C6:C7"/>
    <mergeCell ref="J6:J7"/>
    <mergeCell ref="J35:J36"/>
    <mergeCell ref="L30:N30"/>
    <mergeCell ref="L31:N31"/>
    <mergeCell ref="D34:J34"/>
    <mergeCell ref="G35:G36"/>
    <mergeCell ref="H35:H36"/>
    <mergeCell ref="I35:I36"/>
  </mergeCells>
  <printOptions horizontalCentered="1"/>
  <pageMargins left="0.3937007874015748" right="0" top="0.7874015748031497" bottom="0.7874015748031497" header="0.31496062992125984" footer="0.3149606299212598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</dc:creator>
  <cp:keywords/>
  <dc:description/>
  <cp:lastModifiedBy>主計室三科張雅媛</cp:lastModifiedBy>
  <cp:lastPrinted>2008-03-11T02:14:53Z</cp:lastPrinted>
  <dcterms:created xsi:type="dcterms:W3CDTF">1997-08-13T01:45:17Z</dcterms:created>
  <dcterms:modified xsi:type="dcterms:W3CDTF">2016-11-15T07:17:07Z</dcterms:modified>
  <cp:category/>
  <cp:version/>
  <cp:contentType/>
  <cp:contentStatus/>
</cp:coreProperties>
</file>