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3280" windowHeight="9465" activeTab="4"/>
  </bookViews>
  <sheets>
    <sheet name="99Q1" sheetId="1" r:id="rId1"/>
    <sheet name="99Q2" sheetId="2" r:id="rId2"/>
    <sheet name="99Q3" sheetId="3" r:id="rId3"/>
    <sheet name="99Q4" sheetId="4" r:id="rId4"/>
    <sheet name="99" sheetId="5" r:id="rId5"/>
  </sheets>
  <definedNames>
    <definedName name="_xlnm.Print_Area" localSheetId="4">'99'!$A$1:$N$49</definedName>
    <definedName name="_xlnm.Print_Area" localSheetId="0">'99Q1'!$A$1:$N$24</definedName>
    <definedName name="_xlnm.Print_Area" localSheetId="1">'99Q2'!$A$1:$N$23</definedName>
    <definedName name="_xlnm.Print_Area" localSheetId="2">'99Q3'!$A$1:$N$34</definedName>
    <definedName name="_xlnm.Print_Area" localSheetId="3">'99Q4'!$A$1:$N$23</definedName>
    <definedName name="_xlnm.Print_Titles" localSheetId="4">'99'!$1:$7</definedName>
  </definedNames>
  <calcPr fullCalcOnLoad="1"/>
</workbook>
</file>

<file path=xl/sharedStrings.xml><?xml version="1.0" encoding="utf-8"?>
<sst xmlns="http://schemas.openxmlformats.org/spreadsheetml/2006/main" count="331" uniqueCount="149">
  <si>
    <t>災害種類</t>
  </si>
  <si>
    <t xml:space="preserve"> </t>
  </si>
  <si>
    <t>災害時間</t>
  </si>
  <si>
    <t>(新臺幣千元)</t>
  </si>
  <si>
    <t>搶 修</t>
  </si>
  <si>
    <t>總 計</t>
  </si>
  <si>
    <t>1140-00-04</t>
  </si>
  <si>
    <t>總 計</t>
  </si>
  <si>
    <t>經濟部水利署</t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</si>
  <si>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</si>
  <si>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（災害名稱）</t>
  </si>
  <si>
    <t>預　估　經　費</t>
  </si>
  <si>
    <t>復 建</t>
  </si>
  <si>
    <t>編製機關</t>
  </si>
  <si>
    <t>表 號</t>
  </si>
  <si>
    <t>公 開 類</t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</si>
  <si>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</si>
  <si>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</si>
  <si>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</si>
  <si>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</si>
  <si>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</si>
  <si>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</si>
  <si>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t>季(年)報</t>
  </si>
  <si>
    <t>災害損失情形</t>
  </si>
  <si>
    <t>主辦業務人員</t>
  </si>
  <si>
    <t>主辦統計人員</t>
  </si>
  <si>
    <t>備註</t>
  </si>
  <si>
    <t>水庫或</t>
  </si>
  <si>
    <t>壩堰名稱</t>
  </si>
  <si>
    <t>季報於每季終了後40日內編報</t>
  </si>
  <si>
    <t>年報於每年終了後80日內編報</t>
  </si>
  <si>
    <t>中華民國99年</t>
  </si>
  <si>
    <t>颱風計</t>
  </si>
  <si>
    <t>莫蘭蒂颱風小計</t>
  </si>
  <si>
    <t>99.09.10</t>
  </si>
  <si>
    <t>鳳山水庫</t>
  </si>
  <si>
    <t>凡那比颱風小計</t>
  </si>
  <si>
    <t>99.09.19</t>
  </si>
  <si>
    <t>隘寮堰</t>
  </si>
  <si>
    <t>機電及其他附屬設施</t>
  </si>
  <si>
    <t>高屏溪攔河堰</t>
  </si>
  <si>
    <t>坡面工損壞140公尺</t>
  </si>
  <si>
    <t>99.09.18</t>
  </si>
  <si>
    <t>鳶山堰</t>
  </si>
  <si>
    <t>卑南上圳攔河堰</t>
  </si>
  <si>
    <t>擋水土堤沖毀90公尺</t>
  </si>
  <si>
    <t>銅門機組三支流壩</t>
  </si>
  <si>
    <t>清二壩</t>
  </si>
  <si>
    <t>砂礑壩</t>
  </si>
  <si>
    <t>99.10.23</t>
  </si>
  <si>
    <t>天長壩</t>
  </si>
  <si>
    <t>盤東壩</t>
  </si>
  <si>
    <t>盤石壩</t>
  </si>
  <si>
    <t>99.05.23</t>
  </si>
  <si>
    <t>99.06.16</t>
  </si>
  <si>
    <t>寶山第二水庫</t>
  </si>
  <si>
    <t>99.07.26</t>
  </si>
  <si>
    <t>擋水土堤沖毀80公尺</t>
  </si>
  <si>
    <t>99.03.04</t>
  </si>
  <si>
    <t>烏山頭水庫</t>
  </si>
  <si>
    <t>虎頭埤水庫</t>
  </si>
  <si>
    <t>鹿寮溪水庫</t>
  </si>
  <si>
    <t>中正湖水庫</t>
  </si>
  <si>
    <t>99.06.28</t>
  </si>
  <si>
    <t>填　表</t>
  </si>
  <si>
    <t>審　核</t>
  </si>
  <si>
    <t>機關長官</t>
  </si>
  <si>
    <t>資料來源：本署所屬北、中、南區水資源局、台灣電力股份有限公司公司、台灣糖業股份有限公司、台灣自來水股份有限公司、臺北自來水事業處、金門縣自來水廠、</t>
  </si>
  <si>
    <t>填表說明：1.本表由本署會計室編製1式3份，1份送行政院災害防救委員會，1份送本署水源經營組，1份自存，並公布於本署網站。</t>
  </si>
  <si>
    <t>　　　　　2.季報：各填報單位於每季終了後20日內將資料報送本署，由本署於每季終了後40日內完成彙編。</t>
  </si>
  <si>
    <t>　　　   　 年報：各填報單位於次年1月底前將年報資料報送本署，由本署於次年80日內完成彙編。</t>
  </si>
  <si>
    <t>附    註：非本署公告之水庫。</t>
  </si>
  <si>
    <t>豪雨計</t>
  </si>
  <si>
    <t>地震計</t>
  </si>
  <si>
    <t>其他計</t>
  </si>
  <si>
    <t>７月豪雨小計</t>
  </si>
  <si>
    <t>6月豪雨小計</t>
  </si>
  <si>
    <t>5月豪雨小計</t>
  </si>
  <si>
    <t>梅姬颱風小計</t>
  </si>
  <si>
    <t>甲仙地震小計</t>
  </si>
  <si>
    <t>雷擊</t>
  </si>
  <si>
    <t>天然災害水庫或壩堰受損情形（本表共2頁）</t>
  </si>
  <si>
    <t>曹公圳攔河堰</t>
  </si>
  <si>
    <t>民國100 年3月1日編製</t>
  </si>
  <si>
    <t xml:space="preserve">         連江縣自來水廠、臺北翡翠水庫管理局、高雄市政府、苗栗、南投、嘉南、高雄、屏東及臺東農田水利會。</t>
  </si>
  <si>
    <r>
      <t>民國</t>
    </r>
    <r>
      <rPr>
        <sz val="11"/>
        <rFont val="Times New Roman"/>
        <family val="1"/>
      </rPr>
      <t xml:space="preserve"> 100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日編製</t>
    </r>
  </si>
  <si>
    <t>中華民國99年第4季(10月至12月)</t>
  </si>
  <si>
    <t>天然災害水庫或壩堰受損情形</t>
  </si>
  <si>
    <r>
      <t>民國</t>
    </r>
    <r>
      <rPr>
        <sz val="11"/>
        <rFont val="Times New Roman"/>
        <family val="1"/>
      </rPr>
      <t xml:space="preserve"> 99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日編製</t>
    </r>
  </si>
  <si>
    <t xml:space="preserve">         連江縣自來水廠、臺北翡翠水庫管理局、高雄縣政府、苗栗、南投、嘉南、高雄、屏東及臺東農田水利會。</t>
  </si>
  <si>
    <t>鹿寮溪</t>
  </si>
  <si>
    <r>
      <t>中華民國</t>
    </r>
    <r>
      <rPr>
        <b/>
        <sz val="11"/>
        <rFont val="Times New Roman"/>
        <family val="1"/>
      </rPr>
      <t>99</t>
    </r>
    <r>
      <rPr>
        <b/>
        <sz val="11"/>
        <rFont val="標楷體"/>
        <family val="4"/>
      </rPr>
      <t>年第</t>
    </r>
    <r>
      <rPr>
        <b/>
        <sz val="11"/>
        <rFont val="Times New Roman"/>
        <family val="1"/>
      </rPr>
      <t>3</t>
    </r>
    <r>
      <rPr>
        <b/>
        <sz val="11"/>
        <rFont val="標楷體"/>
        <family val="4"/>
      </rPr>
      <t>季</t>
    </r>
    <r>
      <rPr>
        <b/>
        <sz val="11"/>
        <rFont val="Times New Roman"/>
        <family val="1"/>
      </rPr>
      <t>(7</t>
    </r>
    <r>
      <rPr>
        <b/>
        <sz val="11"/>
        <rFont val="標楷體"/>
        <family val="4"/>
      </rPr>
      <t>月至</t>
    </r>
    <r>
      <rPr>
        <b/>
        <sz val="11"/>
        <rFont val="Times New Roman"/>
        <family val="1"/>
      </rPr>
      <t>9</t>
    </r>
    <r>
      <rPr>
        <b/>
        <sz val="11"/>
        <rFont val="標楷體"/>
        <family val="4"/>
      </rPr>
      <t>月)</t>
    </r>
  </si>
  <si>
    <t>水庫或壩堰天然災害損失及復建經費情形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</si>
  <si>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</si>
  <si>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</si>
  <si>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r>
      <t>民國</t>
    </r>
    <r>
      <rPr>
        <b/>
        <sz val="11"/>
        <rFont val="Times New Roman"/>
        <family val="1"/>
      </rPr>
      <t xml:space="preserve"> 99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7</t>
    </r>
    <r>
      <rPr>
        <b/>
        <sz val="11"/>
        <rFont val="標楷體"/>
        <family val="4"/>
      </rPr>
      <t>月</t>
    </r>
    <r>
      <rPr>
        <b/>
        <sz val="11"/>
        <rFont val="Times New Roman"/>
        <family val="1"/>
      </rPr>
      <t>29</t>
    </r>
    <r>
      <rPr>
        <b/>
        <sz val="11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</si>
  <si>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</si>
  <si>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</si>
  <si>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填表說明：1.本表由本署會計室編製1式3份，1份送行政院災害防救委員會，1份送本署水源經營組，1份自存，並公布於本署網站。</t>
  </si>
  <si>
    <t xml:space="preserve">         連江縣自來水廠、臺北翡翠水庫管理局、高雄縣政府、苗栗、南投、嘉南、高雄、屏東及臺東農田水利會。</t>
  </si>
  <si>
    <t>資料來源：本署所屬北、中、南區水資源局、台灣電力股份有限公司公司、台灣糖業股份有限公司、台灣自來水股份有限公司、臺北自來水事業處、金門縣自來水廠、</t>
  </si>
  <si>
    <t>鹿寮溪水庫</t>
  </si>
  <si>
    <t>99.06.28</t>
  </si>
  <si>
    <t xml:space="preserve">  雷擊</t>
  </si>
  <si>
    <t>其他計</t>
  </si>
  <si>
    <t>寶山第二水庫</t>
  </si>
  <si>
    <t>99.06.16</t>
  </si>
  <si>
    <t xml:space="preserve">   6月豪雨小計</t>
  </si>
  <si>
    <t xml:space="preserve">   5月豪雨小計</t>
  </si>
  <si>
    <r>
      <t>中華民國</t>
    </r>
    <r>
      <rPr>
        <b/>
        <sz val="11"/>
        <rFont val="Times New Roman"/>
        <family val="1"/>
      </rPr>
      <t>99</t>
    </r>
    <r>
      <rPr>
        <b/>
        <sz val="11"/>
        <rFont val="標楷體"/>
        <family val="4"/>
      </rPr>
      <t>年第</t>
    </r>
    <r>
      <rPr>
        <b/>
        <sz val="11"/>
        <rFont val="Times New Roman"/>
        <family val="1"/>
      </rPr>
      <t>2</t>
    </r>
    <r>
      <rPr>
        <b/>
        <sz val="11"/>
        <rFont val="標楷體"/>
        <family val="4"/>
      </rPr>
      <t>季</t>
    </r>
    <r>
      <rPr>
        <b/>
        <sz val="11"/>
        <rFont val="Times New Roman"/>
        <family val="1"/>
      </rPr>
      <t>(4</t>
    </r>
    <r>
      <rPr>
        <b/>
        <sz val="11"/>
        <rFont val="標楷體"/>
        <family val="4"/>
      </rPr>
      <t>月至</t>
    </r>
    <r>
      <rPr>
        <b/>
        <sz val="11"/>
        <rFont val="Times New Roman"/>
        <family val="1"/>
      </rPr>
      <t>6</t>
    </r>
    <r>
      <rPr>
        <b/>
        <sz val="11"/>
        <rFont val="標楷體"/>
        <family val="4"/>
      </rPr>
      <t>月)</t>
    </r>
  </si>
  <si>
    <r>
      <t>民國</t>
    </r>
    <r>
      <rPr>
        <b/>
        <sz val="11"/>
        <rFont val="Times New Roman"/>
        <family val="1"/>
      </rPr>
      <t xml:space="preserve"> 99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4</t>
    </r>
    <r>
      <rPr>
        <b/>
        <sz val="11"/>
        <rFont val="標楷體"/>
        <family val="4"/>
      </rPr>
      <t>月</t>
    </r>
    <r>
      <rPr>
        <b/>
        <sz val="11"/>
        <rFont val="Times New Roman"/>
        <family val="1"/>
      </rPr>
      <t>28</t>
    </r>
    <r>
      <rPr>
        <b/>
        <sz val="11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</si>
  <si>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</si>
  <si>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</si>
  <si>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填表說明：1.本表由本署會計室編製1式3份，1份送行政院災害防救委員會，1份送本署水源經營組，1份自存，並公布於本署網站。</t>
  </si>
  <si>
    <t xml:space="preserve">         連江縣自來水廠、臺北翡翠水庫管理局、高雄縣政府、苗栗、南投、嘉南、高雄、屏東及臺東農田水利會。</t>
  </si>
  <si>
    <t>資料來源：本署所屬北、中、南區水資源局、台灣電力股份有限公司公司、台灣糖業股份有限公司、台灣自來水股份有限公司、臺北自來水事業處、金門縣自來水廠、</t>
  </si>
  <si>
    <t>中正湖水庫</t>
  </si>
  <si>
    <t>99.03.04</t>
  </si>
  <si>
    <t>鹿寮溪水庫</t>
  </si>
  <si>
    <t>虎頭埤水庫</t>
  </si>
  <si>
    <t>烏山頭水庫</t>
  </si>
  <si>
    <t>甲仙地震小計</t>
  </si>
  <si>
    <t>地震計</t>
  </si>
  <si>
    <t>總    計</t>
  </si>
  <si>
    <t>復 建</t>
  </si>
  <si>
    <t>總 計</t>
  </si>
  <si>
    <t>備註</t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</si>
  <si>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</si>
  <si>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</si>
  <si>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</si>
  <si>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</si>
  <si>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</si>
  <si>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</si>
  <si>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</si>
  <si>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壩堰名稱</t>
  </si>
  <si>
    <t>（災害名稱）</t>
  </si>
  <si>
    <t>預　估　經　費</t>
  </si>
  <si>
    <t>災害損失情形</t>
  </si>
  <si>
    <t>水庫或</t>
  </si>
  <si>
    <r>
      <t>中華民國</t>
    </r>
    <r>
      <rPr>
        <b/>
        <sz val="11"/>
        <rFont val="Times New Roman"/>
        <family val="1"/>
      </rPr>
      <t>99</t>
    </r>
    <r>
      <rPr>
        <b/>
        <sz val="11"/>
        <rFont val="標楷體"/>
        <family val="4"/>
      </rPr>
      <t>年第</t>
    </r>
    <r>
      <rPr>
        <b/>
        <sz val="11"/>
        <rFont val="Times New Roman"/>
        <family val="1"/>
      </rPr>
      <t>1</t>
    </r>
    <r>
      <rPr>
        <b/>
        <sz val="11"/>
        <rFont val="標楷體"/>
        <family val="4"/>
      </rPr>
      <t>季</t>
    </r>
    <r>
      <rPr>
        <b/>
        <sz val="11"/>
        <rFont val="Times New Roman"/>
        <family val="1"/>
      </rPr>
      <t>(1</t>
    </r>
    <r>
      <rPr>
        <b/>
        <sz val="11"/>
        <rFont val="標楷體"/>
        <family val="4"/>
      </rPr>
      <t>月至3月)</t>
    </r>
  </si>
  <si>
    <t>水庫或壩堰天然災害損失及復建經費情形</t>
  </si>
  <si>
    <t>1140-00-04</t>
  </si>
  <si>
    <t>表 號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</si>
  <si>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</si>
  <si>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季(年)報</t>
  </si>
  <si>
    <t>經濟部水利署</t>
  </si>
  <si>
    <t>編製機關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</si>
  <si>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</si>
  <si>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開 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</si>
</sst>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－&quot;_-;_-@_-"/>
    <numFmt numFmtId="185" formatCode="_-* #,##0_-;\-* #,##0_-;_-* &quot;-&quot;??_-;_-@_-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2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11"/>
      <name val="Times New Roman"/>
      <family val="1"/>
    </font>
    <font>
      <b/>
      <sz val="9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3" fillId="0" borderId="10" xfId="33" applyFont="1" applyFill="1" applyBorder="1" applyAlignment="1">
      <alignment horizontal="centerContinuous" vertical="center"/>
      <protection/>
    </xf>
    <xf numFmtId="0" fontId="13" fillId="0" borderId="0" xfId="0" applyFont="1" applyFill="1" applyAlignment="1">
      <alignment vertical="center"/>
    </xf>
    <xf numFmtId="0" fontId="14" fillId="0" borderId="0" xfId="33" applyFont="1" applyFill="1" applyAlignment="1">
      <alignment vertical="center"/>
      <protection/>
    </xf>
    <xf numFmtId="0" fontId="7" fillId="0" borderId="0" xfId="0" applyFont="1" applyFill="1" applyAlignment="1">
      <alignment/>
    </xf>
    <xf numFmtId="0" fontId="13" fillId="0" borderId="11" xfId="33" applyFont="1" applyFill="1" applyBorder="1" applyAlignment="1">
      <alignment horizontal="centerContinuous" vertical="center"/>
      <protection/>
    </xf>
    <xf numFmtId="0" fontId="13" fillId="0" borderId="12" xfId="0" applyFont="1" applyFill="1" applyBorder="1" applyAlignment="1">
      <alignment vertical="center"/>
    </xf>
    <xf numFmtId="0" fontId="14" fillId="0" borderId="12" xfId="33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33" applyFont="1" applyFill="1" applyAlignment="1">
      <alignment horizontal="centerContinuous" vertical="center"/>
      <protection/>
    </xf>
    <xf numFmtId="0" fontId="7" fillId="0" borderId="0" xfId="33" applyFont="1" applyFill="1" applyAlignment="1">
      <alignment horizontal="centerContinuous" vertical="center"/>
      <protection/>
    </xf>
    <xf numFmtId="11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1" fontId="6" fillId="0" borderId="17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Continuous" vertical="center" wrapText="1"/>
    </xf>
    <xf numFmtId="0" fontId="6" fillId="0" borderId="2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41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 horizontal="center" wrapText="1"/>
    </xf>
    <xf numFmtId="41" fontId="11" fillId="0" borderId="0" xfId="0" applyNumberFormat="1" applyFont="1" applyFill="1" applyBorder="1" applyAlignment="1">
      <alignment horizontal="centerContinuous"/>
    </xf>
    <xf numFmtId="41" fontId="7" fillId="0" borderId="0" xfId="0" applyNumberFormat="1" applyFont="1" applyFill="1" applyBorder="1" applyAlignment="1">
      <alignment horizontal="centerContinuous"/>
    </xf>
    <xf numFmtId="0" fontId="6" fillId="0" borderId="18" xfId="0" applyFont="1" applyFill="1" applyBorder="1" applyAlignment="1">
      <alignment horizontal="center" vertical="center"/>
    </xf>
    <xf numFmtId="0" fontId="5" fillId="0" borderId="0" xfId="33" applyFont="1" applyFill="1" applyAlignment="1">
      <alignment horizontal="centerContinuous" vertical="center"/>
      <protection/>
    </xf>
    <xf numFmtId="41" fontId="7" fillId="0" borderId="18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11" fontId="11" fillId="0" borderId="0" xfId="33" applyNumberFormat="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1" fontId="11" fillId="0" borderId="18" xfId="0" applyNumberFormat="1" applyFont="1" applyFill="1" applyBorder="1" applyAlignment="1">
      <alignment horizontal="left"/>
    </xf>
    <xf numFmtId="41" fontId="11" fillId="0" borderId="0" xfId="0" applyNumberFormat="1" applyFont="1" applyFill="1" applyBorder="1" applyAlignment="1">
      <alignment horizontal="left"/>
    </xf>
    <xf numFmtId="41" fontId="11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19" xfId="0" applyFont="1" applyBorder="1" applyAlignment="1">
      <alignment/>
    </xf>
    <xf numFmtId="41" fontId="11" fillId="0" borderId="0" xfId="0" applyNumberFormat="1" applyFont="1" applyBorder="1" applyAlignment="1">
      <alignment horizontal="right"/>
    </xf>
    <xf numFmtId="0" fontId="7" fillId="0" borderId="19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0" fontId="11" fillId="0" borderId="12" xfId="0" applyFont="1" applyBorder="1" applyAlignment="1">
      <alignment/>
    </xf>
    <xf numFmtId="11" fontId="11" fillId="0" borderId="0" xfId="0" applyNumberFormat="1" applyFont="1" applyFill="1" applyBorder="1" applyAlignment="1">
      <alignment horizontal="left" vertical="center"/>
    </xf>
    <xf numFmtId="1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11" fontId="11" fillId="0" borderId="0" xfId="0" applyNumberFormat="1" applyFont="1" applyFill="1" applyBorder="1" applyAlignment="1">
      <alignment horizontal="center" vertical="center"/>
    </xf>
    <xf numFmtId="1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41" fontId="1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7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7" fillId="0" borderId="0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 horizontal="center"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11" fillId="0" borderId="12" xfId="0" applyNumberFormat="1" applyFont="1" applyBorder="1" applyAlignment="1">
      <alignment horizontal="right"/>
    </xf>
    <xf numFmtId="41" fontId="7" fillId="0" borderId="0" xfId="0" applyNumberFormat="1" applyFont="1" applyFill="1" applyBorder="1" applyAlignment="1">
      <alignment horizontal="left"/>
    </xf>
    <xf numFmtId="41" fontId="11" fillId="0" borderId="0" xfId="0" applyNumberFormat="1" applyFont="1" applyBorder="1" applyAlignment="1">
      <alignment horizontal="left"/>
    </xf>
    <xf numFmtId="181" fontId="11" fillId="0" borderId="0" xfId="35" applyFont="1" applyBorder="1" applyAlignment="1">
      <alignment horizontal="left" wrapText="1"/>
    </xf>
    <xf numFmtId="181" fontId="11" fillId="0" borderId="0" xfId="35" applyFont="1" applyBorder="1" applyAlignment="1">
      <alignment horizontal="left"/>
    </xf>
    <xf numFmtId="41" fontId="7" fillId="0" borderId="0" xfId="0" applyNumberFormat="1" applyFont="1" applyBorder="1" applyAlignment="1">
      <alignment horizontal="left"/>
    </xf>
    <xf numFmtId="41" fontId="11" fillId="0" borderId="12" xfId="0" applyNumberFormat="1" applyFont="1" applyBorder="1" applyAlignment="1">
      <alignment horizontal="left"/>
    </xf>
    <xf numFmtId="0" fontId="11" fillId="0" borderId="22" xfId="0" applyFont="1" applyBorder="1" applyAlignment="1">
      <alignment/>
    </xf>
    <xf numFmtId="0" fontId="17" fillId="0" borderId="12" xfId="0" applyFont="1" applyBorder="1" applyAlignment="1">
      <alignment wrapText="1"/>
    </xf>
    <xf numFmtId="41" fontId="7" fillId="0" borderId="12" xfId="0" applyNumberFormat="1" applyFont="1" applyFill="1" applyBorder="1" applyAlignment="1">
      <alignment horizontal="left"/>
    </xf>
    <xf numFmtId="0" fontId="13" fillId="0" borderId="23" xfId="33" applyFont="1" applyFill="1" applyBorder="1" applyAlignment="1">
      <alignment horizontal="center" vertical="center"/>
      <protection/>
    </xf>
    <xf numFmtId="0" fontId="13" fillId="0" borderId="24" xfId="33" applyFont="1" applyFill="1" applyBorder="1" applyAlignment="1">
      <alignment horizontal="center" vertical="center"/>
      <protection/>
    </xf>
    <xf numFmtId="0" fontId="13" fillId="0" borderId="11" xfId="33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1" fontId="13" fillId="0" borderId="0" xfId="0" applyNumberFormat="1" applyFont="1" applyFill="1" applyBorder="1" applyAlignment="1">
      <alignment horizontal="right" vertical="center"/>
    </xf>
    <xf numFmtId="41" fontId="11" fillId="0" borderId="12" xfId="0" applyNumberFormat="1" applyFont="1" applyFill="1" applyBorder="1" applyAlignment="1">
      <alignment horizontal="centerContinuous"/>
    </xf>
    <xf numFmtId="186" fontId="11" fillId="0" borderId="12" xfId="0" applyNumberFormat="1" applyFont="1" applyFill="1" applyBorder="1" applyAlignment="1">
      <alignment wrapText="1"/>
    </xf>
    <xf numFmtId="41" fontId="11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wrapText="1"/>
    </xf>
    <xf numFmtId="0" fontId="7" fillId="0" borderId="20" xfId="0" applyFont="1" applyFill="1" applyBorder="1" applyAlignment="1">
      <alignment/>
    </xf>
    <xf numFmtId="181" fontId="11" fillId="0" borderId="0" xfId="35" applyFont="1" applyBorder="1" applyAlignment="1">
      <alignment vertical="center"/>
    </xf>
    <xf numFmtId="41" fontId="11" fillId="0" borderId="0" xfId="0" applyNumberFormat="1" applyFont="1" applyFill="1" applyAlignment="1">
      <alignment/>
    </xf>
    <xf numFmtId="0" fontId="17" fillId="0" borderId="0" xfId="0" applyFont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41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16" fillId="0" borderId="16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11" fontId="13" fillId="0" borderId="0" xfId="33" applyNumberFormat="1" applyFont="1" applyFill="1" applyBorder="1" applyAlignment="1">
      <alignment horizontal="left" vertical="center"/>
      <protection/>
    </xf>
    <xf numFmtId="41" fontId="11" fillId="0" borderId="0" xfId="0" applyNumberFormat="1" applyFont="1" applyFill="1" applyBorder="1" applyAlignment="1">
      <alignment wrapText="1"/>
    </xf>
    <xf numFmtId="186" fontId="11" fillId="0" borderId="0" xfId="0" applyNumberFormat="1" applyFont="1" applyFill="1" applyBorder="1" applyAlignment="1">
      <alignment wrapText="1"/>
    </xf>
    <xf numFmtId="41" fontId="11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186" fontId="7" fillId="0" borderId="0" xfId="0" applyNumberFormat="1" applyFont="1" applyFill="1" applyBorder="1" applyAlignment="1">
      <alignment wrapText="1"/>
    </xf>
    <xf numFmtId="0" fontId="7" fillId="0" borderId="18" xfId="0" applyFont="1" applyFill="1" applyBorder="1" applyAlignment="1">
      <alignment vertical="center"/>
    </xf>
    <xf numFmtId="0" fontId="6" fillId="0" borderId="0" xfId="0" applyFont="1" applyAlignment="1">
      <alignment/>
    </xf>
    <xf numFmtId="11" fontId="6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11" fontId="6" fillId="0" borderId="0" xfId="0" applyNumberFormat="1" applyFont="1" applyBorder="1" applyAlignment="1">
      <alignment horizontal="left" vertical="center"/>
    </xf>
    <xf numFmtId="11" fontId="6" fillId="0" borderId="0" xfId="33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/>
    </xf>
    <xf numFmtId="41" fontId="7" fillId="0" borderId="0" xfId="0" applyNumberFormat="1" applyFont="1" applyFill="1" applyAlignment="1">
      <alignment/>
    </xf>
    <xf numFmtId="11" fontId="7" fillId="0" borderId="0" xfId="0" applyNumberFormat="1" applyFont="1" applyBorder="1" applyAlignment="1">
      <alignment horizontal="left" vertical="center"/>
    </xf>
    <xf numFmtId="0" fontId="36" fillId="0" borderId="0" xfId="0" applyFont="1" applyFill="1" applyAlignment="1">
      <alignment/>
    </xf>
    <xf numFmtId="11" fontId="13" fillId="0" borderId="0" xfId="0" applyNumberFormat="1" applyFont="1" applyFill="1" applyBorder="1" applyAlignment="1">
      <alignment vertical="center"/>
    </xf>
    <xf numFmtId="11" fontId="13" fillId="0" borderId="0" xfId="0" applyNumberFormat="1" applyFont="1" applyFill="1" applyBorder="1" applyAlignment="1">
      <alignment horizontal="left" vertical="center"/>
    </xf>
    <xf numFmtId="41" fontId="11" fillId="0" borderId="12" xfId="0" applyNumberFormat="1" applyFont="1" applyBorder="1" applyAlignment="1">
      <alignment horizontal="centerContinuous"/>
    </xf>
    <xf numFmtId="186" fontId="11" fillId="0" borderId="12" xfId="0" applyNumberFormat="1" applyFont="1" applyBorder="1" applyAlignment="1">
      <alignment wrapText="1"/>
    </xf>
    <xf numFmtId="41" fontId="11" fillId="0" borderId="12" xfId="0" applyNumberFormat="1" applyFont="1" applyBorder="1" applyAlignment="1">
      <alignment/>
    </xf>
    <xf numFmtId="41" fontId="11" fillId="0" borderId="20" xfId="0" applyNumberFormat="1" applyFont="1" applyFill="1" applyBorder="1" applyAlignment="1">
      <alignment horizontal="left"/>
    </xf>
    <xf numFmtId="41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 wrapText="1"/>
    </xf>
    <xf numFmtId="41" fontId="11" fillId="0" borderId="0" xfId="0" applyNumberFormat="1" applyFont="1" applyBorder="1" applyAlignment="1">
      <alignment horizontal="centerContinuous"/>
    </xf>
    <xf numFmtId="186" fontId="11" fillId="0" borderId="0" xfId="0" applyNumberFormat="1" applyFont="1" applyBorder="1" applyAlignment="1">
      <alignment wrapText="1"/>
    </xf>
    <xf numFmtId="41" fontId="11" fillId="0" borderId="0" xfId="0" applyNumberFormat="1" applyFont="1" applyAlignment="1">
      <alignment/>
    </xf>
    <xf numFmtId="41" fontId="11" fillId="0" borderId="0" xfId="0" applyNumberFormat="1" applyFont="1" applyBorder="1" applyAlignment="1">
      <alignment/>
    </xf>
    <xf numFmtId="0" fontId="7" fillId="0" borderId="18" xfId="0" applyFont="1" applyBorder="1" applyAlignment="1">
      <alignment/>
    </xf>
    <xf numFmtId="41" fontId="11" fillId="0" borderId="0" xfId="35" applyNumberFormat="1" applyFont="1" applyBorder="1" applyAlignment="1">
      <alignment/>
    </xf>
    <xf numFmtId="41" fontId="7" fillId="0" borderId="0" xfId="0" applyNumberFormat="1" applyFont="1" applyBorder="1" applyAlignment="1">
      <alignment horizontal="centerContinuous"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horizontal="center" wrapText="1"/>
    </xf>
    <xf numFmtId="0" fontId="16" fillId="0" borderId="15" xfId="0" applyFont="1" applyBorder="1" applyAlignment="1">
      <alignment/>
    </xf>
    <xf numFmtId="0" fontId="6" fillId="0" borderId="22" xfId="0" applyFont="1" applyBorder="1" applyAlignment="1">
      <alignment/>
    </xf>
    <xf numFmtId="49" fontId="6" fillId="0" borderId="10" xfId="0" applyNumberFormat="1" applyFont="1" applyBorder="1" applyAlignment="1">
      <alignment horizontal="centerContinuous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1" fontId="6" fillId="0" borderId="17" xfId="0" applyNumberFormat="1" applyFont="1" applyBorder="1" applyAlignment="1">
      <alignment horizontal="centerContinuous"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11" fontId="6" fillId="0" borderId="13" xfId="0" applyNumberFormat="1" applyFont="1" applyBorder="1" applyAlignment="1">
      <alignment horizontal="center" vertical="center"/>
    </xf>
    <xf numFmtId="0" fontId="7" fillId="0" borderId="0" xfId="33" applyFont="1" applyAlignment="1">
      <alignment horizontal="centerContinuous" vertical="center"/>
      <protection/>
    </xf>
    <xf numFmtId="0" fontId="6" fillId="0" borderId="0" xfId="33" applyFont="1" applyAlignment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3" fillId="0" borderId="11" xfId="33" applyFont="1" applyBorder="1" applyAlignment="1">
      <alignment horizontal="center" vertical="center"/>
      <protection/>
    </xf>
    <xf numFmtId="0" fontId="13" fillId="0" borderId="24" xfId="33" applyFont="1" applyBorder="1" applyAlignment="1">
      <alignment horizontal="center" vertical="center"/>
      <protection/>
    </xf>
    <xf numFmtId="0" fontId="13" fillId="0" borderId="23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Continuous" vertical="center"/>
      <protection/>
    </xf>
    <xf numFmtId="0" fontId="14" fillId="0" borderId="12" xfId="33" applyFont="1" applyBorder="1" applyAlignment="1">
      <alignment vertical="center"/>
      <protection/>
    </xf>
    <xf numFmtId="0" fontId="13" fillId="0" borderId="12" xfId="0" applyFont="1" applyBorder="1" applyAlignment="1">
      <alignment vertical="center"/>
    </xf>
    <xf numFmtId="0" fontId="13" fillId="0" borderId="11" xfId="33" applyFont="1" applyBorder="1" applyAlignment="1">
      <alignment horizontal="centerContinuous" vertical="center"/>
      <protection/>
    </xf>
    <xf numFmtId="0" fontId="14" fillId="0" borderId="0" xfId="33" applyFont="1" applyAlignment="1">
      <alignment vertical="center"/>
      <protection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11" fillId="0" borderId="12" xfId="0" applyFont="1" applyBorder="1" applyAlignment="1">
      <alignment/>
    </xf>
    <xf numFmtId="181" fontId="11" fillId="0" borderId="12" xfId="35" applyFont="1" applyBorder="1" applyAlignment="1">
      <alignment/>
    </xf>
    <xf numFmtId="181" fontId="11" fillId="0" borderId="12" xfId="35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/>
    </xf>
    <xf numFmtId="181" fontId="11" fillId="0" borderId="0" xfId="35" applyFont="1" applyBorder="1" applyAlignment="1">
      <alignment/>
    </xf>
    <xf numFmtId="181" fontId="11" fillId="0" borderId="0" xfId="35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19</xdr:row>
      <xdr:rowOff>85725</xdr:rowOff>
    </xdr:from>
    <xdr:to>
      <xdr:col>3</xdr:col>
      <xdr:colOff>171450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67125" y="6115050"/>
          <a:ext cx="600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18</xdr:row>
      <xdr:rowOff>85725</xdr:rowOff>
    </xdr:from>
    <xdr:to>
      <xdr:col>3</xdr:col>
      <xdr:colOff>171450</xdr:colOff>
      <xdr:row>19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67125" y="5838825"/>
          <a:ext cx="600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20</xdr:row>
      <xdr:rowOff>85725</xdr:rowOff>
    </xdr:from>
    <xdr:to>
      <xdr:col>3</xdr:col>
      <xdr:colOff>171450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67125" y="639127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13</xdr:row>
      <xdr:rowOff>0</xdr:rowOff>
    </xdr:from>
    <xdr:to>
      <xdr:col>3</xdr:col>
      <xdr:colOff>171450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67125" y="4219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13</xdr:row>
      <xdr:rowOff>0</xdr:rowOff>
    </xdr:from>
    <xdr:to>
      <xdr:col>3</xdr:col>
      <xdr:colOff>171450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67125" y="4219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13</xdr:row>
      <xdr:rowOff>0</xdr:rowOff>
    </xdr:from>
    <xdr:to>
      <xdr:col>3</xdr:col>
      <xdr:colOff>171450</xdr:colOff>
      <xdr:row>13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67125" y="4219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552450</xdr:colOff>
      <xdr:row>10</xdr:row>
      <xdr:rowOff>57150</xdr:rowOff>
    </xdr:from>
    <xdr:to>
      <xdr:col>2</xdr:col>
      <xdr:colOff>857250</xdr:colOff>
      <xdr:row>11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28925" y="35909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552450</xdr:colOff>
      <xdr:row>11</xdr:row>
      <xdr:rowOff>47625</xdr:rowOff>
    </xdr:from>
    <xdr:to>
      <xdr:col>2</xdr:col>
      <xdr:colOff>857250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828925" y="38100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552450</xdr:colOff>
      <xdr:row>12</xdr:row>
      <xdr:rowOff>57150</xdr:rowOff>
    </xdr:from>
    <xdr:to>
      <xdr:col>2</xdr:col>
      <xdr:colOff>857250</xdr:colOff>
      <xdr:row>13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828925" y="40481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21</xdr:row>
      <xdr:rowOff>0</xdr:rowOff>
    </xdr:from>
    <xdr:to>
      <xdr:col>3</xdr:col>
      <xdr:colOff>171450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67125" y="72390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21</xdr:row>
      <xdr:rowOff>0</xdr:rowOff>
    </xdr:from>
    <xdr:to>
      <xdr:col>3</xdr:col>
      <xdr:colOff>171450</xdr:colOff>
      <xdr:row>21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67125" y="72390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21</xdr:row>
      <xdr:rowOff>0</xdr:rowOff>
    </xdr:from>
    <xdr:to>
      <xdr:col>3</xdr:col>
      <xdr:colOff>171450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67125" y="72390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30</xdr:row>
      <xdr:rowOff>0</xdr:rowOff>
    </xdr:from>
    <xdr:to>
      <xdr:col>3</xdr:col>
      <xdr:colOff>171450</xdr:colOff>
      <xdr:row>30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3667125" y="96393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30</xdr:row>
      <xdr:rowOff>0</xdr:rowOff>
    </xdr:from>
    <xdr:to>
      <xdr:col>3</xdr:col>
      <xdr:colOff>171450</xdr:colOff>
      <xdr:row>30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3667125" y="96393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30</xdr:row>
      <xdr:rowOff>0</xdr:rowOff>
    </xdr:from>
    <xdr:to>
      <xdr:col>3</xdr:col>
      <xdr:colOff>171450</xdr:colOff>
      <xdr:row>30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3667125" y="96393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552450</xdr:colOff>
      <xdr:row>27</xdr:row>
      <xdr:rowOff>57150</xdr:rowOff>
    </xdr:from>
    <xdr:to>
      <xdr:col>2</xdr:col>
      <xdr:colOff>857250</xdr:colOff>
      <xdr:row>28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828925" y="90106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552450</xdr:colOff>
      <xdr:row>28</xdr:row>
      <xdr:rowOff>47625</xdr:rowOff>
    </xdr:from>
    <xdr:to>
      <xdr:col>2</xdr:col>
      <xdr:colOff>857250</xdr:colOff>
      <xdr:row>29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828925" y="92297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24</xdr:row>
      <xdr:rowOff>85725</xdr:rowOff>
    </xdr:from>
    <xdr:to>
      <xdr:col>3</xdr:col>
      <xdr:colOff>171450</xdr:colOff>
      <xdr:row>25</xdr:row>
      <xdr:rowOff>66675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3667125" y="8153400"/>
          <a:ext cx="600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23</xdr:row>
      <xdr:rowOff>85725</xdr:rowOff>
    </xdr:from>
    <xdr:to>
      <xdr:col>3</xdr:col>
      <xdr:colOff>171450</xdr:colOff>
      <xdr:row>24</xdr:row>
      <xdr:rowOff>66675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3667125" y="7877175"/>
          <a:ext cx="600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25</xdr:row>
      <xdr:rowOff>85725</xdr:rowOff>
    </xdr:from>
    <xdr:to>
      <xdr:col>3</xdr:col>
      <xdr:colOff>171450</xdr:colOff>
      <xdr:row>26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3667125" y="84296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552450</xdr:colOff>
      <xdr:row>29</xdr:row>
      <xdr:rowOff>47625</xdr:rowOff>
    </xdr:from>
    <xdr:to>
      <xdr:col>2</xdr:col>
      <xdr:colOff>857250</xdr:colOff>
      <xdr:row>30</xdr:row>
      <xdr:rowOff>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2828925" y="94583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F1" sqref="F1:F16384"/>
    </sheetView>
  </sheetViews>
  <sheetFormatPr defaultColWidth="9.00390625" defaultRowHeight="15.75"/>
  <cols>
    <col min="1" max="1" width="17.125" style="52" customWidth="1"/>
    <col min="2" max="2" width="10.50390625" style="52" customWidth="1"/>
    <col min="3" max="3" width="15.00390625" style="52" customWidth="1"/>
    <col min="4" max="4" width="9.25390625" style="52" customWidth="1"/>
    <col min="5" max="5" width="9.375" style="52" customWidth="1"/>
    <col min="6" max="6" width="10.875" style="52" customWidth="1"/>
    <col min="7" max="7" width="10.125" style="52" customWidth="1"/>
    <col min="8" max="8" width="10.625" style="52" customWidth="1"/>
    <col min="9" max="9" width="9.375" style="52" customWidth="1"/>
    <col min="10" max="10" width="8.875" style="52" customWidth="1"/>
    <col min="11" max="11" width="10.625" style="52" customWidth="1"/>
    <col min="12" max="12" width="9.875" style="52" customWidth="1"/>
    <col min="13" max="13" width="10.625" style="52" customWidth="1"/>
    <col min="14" max="14" width="12.50390625" style="52" customWidth="1"/>
    <col min="15" max="15" width="6.125" style="52" customWidth="1"/>
    <col min="16" max="16" width="6.625" style="52" customWidth="1"/>
    <col min="17" max="16384" width="9.00390625" style="52" customWidth="1"/>
  </cols>
  <sheetData>
    <row r="1" spans="1:14" ht="16.5">
      <c r="A1" s="183" t="s">
        <v>148</v>
      </c>
      <c r="B1" s="183"/>
      <c r="C1" s="188" t="s">
        <v>147</v>
      </c>
      <c r="D1" s="187"/>
      <c r="E1" s="187"/>
      <c r="F1" s="187"/>
      <c r="G1" s="187"/>
      <c r="H1" s="187"/>
      <c r="I1" s="187"/>
      <c r="J1" s="183" t="s">
        <v>146</v>
      </c>
      <c r="K1" s="183"/>
      <c r="L1" s="182" t="s">
        <v>145</v>
      </c>
      <c r="M1" s="181"/>
      <c r="N1" s="180"/>
    </row>
    <row r="2" spans="1:14" ht="16.5">
      <c r="A2" s="183" t="s">
        <v>144</v>
      </c>
      <c r="B2" s="186"/>
      <c r="C2" s="185" t="s">
        <v>143</v>
      </c>
      <c r="D2" s="184"/>
      <c r="E2" s="184"/>
      <c r="F2" s="184"/>
      <c r="G2" s="184"/>
      <c r="H2" s="184"/>
      <c r="I2" s="184"/>
      <c r="J2" s="183" t="s">
        <v>142</v>
      </c>
      <c r="K2" s="183"/>
      <c r="L2" s="182" t="s">
        <v>141</v>
      </c>
      <c r="M2" s="181"/>
      <c r="N2" s="180"/>
    </row>
    <row r="3" spans="1:14" ht="45" customHeight="1">
      <c r="A3" s="179" t="s">
        <v>140</v>
      </c>
      <c r="B3" s="178"/>
      <c r="C3" s="179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6.5">
      <c r="A4" s="177" t="s">
        <v>139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s="124" customFormat="1" ht="19.5" customHeight="1">
      <c r="A5" s="175" t="s">
        <v>0</v>
      </c>
      <c r="B5" s="174"/>
      <c r="C5" s="173" t="s">
        <v>138</v>
      </c>
      <c r="D5" s="172" t="s">
        <v>137</v>
      </c>
      <c r="E5" s="171"/>
      <c r="F5" s="171"/>
      <c r="G5" s="171"/>
      <c r="H5" s="171"/>
      <c r="I5" s="171"/>
      <c r="J5" s="170"/>
      <c r="K5" s="169" t="s">
        <v>136</v>
      </c>
      <c r="L5" s="168"/>
      <c r="M5" s="167"/>
      <c r="N5" s="166" t="s">
        <v>1</v>
      </c>
    </row>
    <row r="6" spans="1:14" s="124" customFormat="1" ht="42.75" customHeight="1">
      <c r="A6" s="165" t="s">
        <v>135</v>
      </c>
      <c r="B6" s="164" t="s">
        <v>2</v>
      </c>
      <c r="C6" s="163" t="s">
        <v>134</v>
      </c>
      <c r="D6" s="162" t="s">
        <v>133</v>
      </c>
      <c r="E6" s="162" t="s">
        <v>132</v>
      </c>
      <c r="F6" s="162" t="s">
        <v>131</v>
      </c>
      <c r="G6" s="162" t="s">
        <v>130</v>
      </c>
      <c r="H6" s="162" t="s">
        <v>129</v>
      </c>
      <c r="I6" s="162" t="s">
        <v>128</v>
      </c>
      <c r="J6" s="162" t="s">
        <v>127</v>
      </c>
      <c r="K6" s="161" t="s">
        <v>3</v>
      </c>
      <c r="L6" s="160"/>
      <c r="M6" s="159"/>
      <c r="N6" s="158" t="s">
        <v>126</v>
      </c>
    </row>
    <row r="7" spans="1:14" s="124" customFormat="1" ht="49.5" customHeight="1">
      <c r="A7" s="157"/>
      <c r="B7" s="156"/>
      <c r="C7" s="155"/>
      <c r="D7" s="154"/>
      <c r="E7" s="154"/>
      <c r="F7" s="154"/>
      <c r="G7" s="154"/>
      <c r="H7" s="154"/>
      <c r="I7" s="154"/>
      <c r="J7" s="154"/>
      <c r="K7" s="153" t="s">
        <v>125</v>
      </c>
      <c r="L7" s="153" t="s">
        <v>4</v>
      </c>
      <c r="M7" s="153" t="s">
        <v>124</v>
      </c>
      <c r="N7" s="152"/>
    </row>
    <row r="8" spans="1:26" ht="31.5" customHeight="1">
      <c r="A8" s="200" t="s">
        <v>123</v>
      </c>
      <c r="B8" s="199"/>
      <c r="C8" s="198"/>
      <c r="D8" s="142">
        <f>+D9</f>
        <v>1</v>
      </c>
      <c r="E8" s="142">
        <f>+E9</f>
        <v>0</v>
      </c>
      <c r="F8" s="142">
        <f>+F9</f>
        <v>1</v>
      </c>
      <c r="G8" s="142">
        <f>+G9</f>
        <v>0</v>
      </c>
      <c r="H8" s="142">
        <f>+H9</f>
        <v>0</v>
      </c>
      <c r="I8" s="142">
        <f>+I9</f>
        <v>2</v>
      </c>
      <c r="J8" s="142">
        <f>+J9</f>
        <v>1</v>
      </c>
      <c r="K8" s="142">
        <f>+K9</f>
        <v>12400</v>
      </c>
      <c r="L8" s="142">
        <f>+L9</f>
        <v>1090</v>
      </c>
      <c r="M8" s="142">
        <f>+M9</f>
        <v>11310</v>
      </c>
      <c r="N8" s="142">
        <v>0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30" customHeight="1">
      <c r="A9" s="47" t="s">
        <v>122</v>
      </c>
      <c r="B9" s="54"/>
      <c r="C9" s="50"/>
      <c r="D9" s="142">
        <f>+D10</f>
        <v>1</v>
      </c>
      <c r="E9" s="142">
        <f>+E10</f>
        <v>0</v>
      </c>
      <c r="F9" s="142">
        <f>+F10</f>
        <v>1</v>
      </c>
      <c r="G9" s="142">
        <f>+G10</f>
        <v>0</v>
      </c>
      <c r="H9" s="142">
        <f>+H10</f>
        <v>0</v>
      </c>
      <c r="I9" s="142">
        <f>+I10</f>
        <v>2</v>
      </c>
      <c r="J9" s="142">
        <f>+J10</f>
        <v>1</v>
      </c>
      <c r="K9" s="142">
        <f>+K10</f>
        <v>12400</v>
      </c>
      <c r="L9" s="142">
        <f>+L10</f>
        <v>1090</v>
      </c>
      <c r="M9" s="142">
        <f>+M10</f>
        <v>11310</v>
      </c>
      <c r="N9" s="142">
        <v>0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45.75" customHeight="1">
      <c r="A10" s="47" t="s">
        <v>121</v>
      </c>
      <c r="B10" s="42"/>
      <c r="C10" s="50"/>
      <c r="D10" s="142">
        <f>SUM(D11:D14)</f>
        <v>1</v>
      </c>
      <c r="E10" s="142">
        <f>SUM(E11:E14)</f>
        <v>0</v>
      </c>
      <c r="F10" s="142">
        <f>SUM(F11:F14)</f>
        <v>1</v>
      </c>
      <c r="G10" s="142">
        <f>SUM(G11:G14)</f>
        <v>0</v>
      </c>
      <c r="H10" s="142">
        <f>SUM(H11:H14)</f>
        <v>0</v>
      </c>
      <c r="I10" s="142">
        <f>SUM(I11:I14)</f>
        <v>2</v>
      </c>
      <c r="J10" s="142">
        <f>SUM(J11:J14)</f>
        <v>1</v>
      </c>
      <c r="K10" s="142">
        <f>SUM(K11:K14)</f>
        <v>12400</v>
      </c>
      <c r="L10" s="142">
        <f>SUM(L11:L14)</f>
        <v>1090</v>
      </c>
      <c r="M10" s="142">
        <f>SUM(M11:M14)</f>
        <v>11310</v>
      </c>
      <c r="N10" s="142">
        <v>0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31.5" customHeight="1">
      <c r="A11" s="146"/>
      <c r="B11" s="42" t="s">
        <v>117</v>
      </c>
      <c r="C11" s="53" t="s">
        <v>120</v>
      </c>
      <c r="D11" s="144">
        <v>0</v>
      </c>
      <c r="E11" s="144">
        <v>0</v>
      </c>
      <c r="F11" s="144">
        <v>1</v>
      </c>
      <c r="G11" s="144">
        <v>0</v>
      </c>
      <c r="H11" s="144">
        <v>0</v>
      </c>
      <c r="I11" s="144">
        <v>0</v>
      </c>
      <c r="J11" s="142">
        <v>0</v>
      </c>
      <c r="K11" s="142">
        <f>L11+M11</f>
        <v>420</v>
      </c>
      <c r="L11" s="145">
        <v>0</v>
      </c>
      <c r="M11" s="147">
        <v>420</v>
      </c>
      <c r="N11" s="197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31.5" customHeight="1">
      <c r="A12" s="146"/>
      <c r="B12" s="42" t="s">
        <v>117</v>
      </c>
      <c r="C12" s="53" t="s">
        <v>119</v>
      </c>
      <c r="D12" s="144">
        <v>1</v>
      </c>
      <c r="E12" s="144">
        <v>0</v>
      </c>
      <c r="F12" s="144">
        <v>0</v>
      </c>
      <c r="G12" s="144">
        <v>0</v>
      </c>
      <c r="H12" s="144">
        <v>0</v>
      </c>
      <c r="I12" s="144">
        <v>1</v>
      </c>
      <c r="J12" s="142">
        <v>0</v>
      </c>
      <c r="K12" s="142">
        <f>L12+M12</f>
        <v>2000</v>
      </c>
      <c r="L12" s="145">
        <v>1090</v>
      </c>
      <c r="M12" s="147">
        <v>910</v>
      </c>
      <c r="N12" s="197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31.5" customHeight="1">
      <c r="A13" s="146"/>
      <c r="B13" s="42" t="s">
        <v>117</v>
      </c>
      <c r="C13" s="53" t="s">
        <v>118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1</v>
      </c>
      <c r="J13" s="142">
        <v>0</v>
      </c>
      <c r="K13" s="142">
        <f>L13+M13</f>
        <v>80</v>
      </c>
      <c r="L13" s="145">
        <v>0</v>
      </c>
      <c r="M13" s="147">
        <v>80</v>
      </c>
      <c r="N13" s="197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31.5" customHeight="1">
      <c r="A14" s="146"/>
      <c r="B14" s="42" t="s">
        <v>117</v>
      </c>
      <c r="C14" s="53" t="s">
        <v>116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1</v>
      </c>
      <c r="K14" s="142">
        <f>L14+M14</f>
        <v>9900</v>
      </c>
      <c r="L14" s="55">
        <v>0</v>
      </c>
      <c r="M14" s="147">
        <v>9900</v>
      </c>
      <c r="N14" s="196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9.5" customHeight="1">
      <c r="A15" s="195"/>
      <c r="B15" s="194"/>
      <c r="C15" s="193"/>
      <c r="D15" s="192"/>
      <c r="E15" s="192"/>
      <c r="F15" s="192"/>
      <c r="G15" s="192"/>
      <c r="H15" s="192"/>
      <c r="I15" s="192"/>
      <c r="J15" s="192"/>
      <c r="K15" s="191"/>
      <c r="L15" s="191"/>
      <c r="M15" s="191"/>
      <c r="N15" s="190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8:9" s="1" customFormat="1" ht="33.75" customHeight="1">
      <c r="H16" s="189"/>
      <c r="I16" s="59" t="s">
        <v>25</v>
      </c>
    </row>
    <row r="17" spans="1:13" s="1" customFormat="1" ht="31.5" customHeight="1">
      <c r="A17" s="59" t="s">
        <v>64</v>
      </c>
      <c r="B17" s="59"/>
      <c r="C17" s="60" t="s">
        <v>65</v>
      </c>
      <c r="D17" s="60"/>
      <c r="E17" s="60"/>
      <c r="F17" s="60"/>
      <c r="H17" s="189"/>
      <c r="I17" s="189"/>
      <c r="M17" s="59" t="s">
        <v>66</v>
      </c>
    </row>
    <row r="18" spans="8:9" s="1" customFormat="1" ht="16.5">
      <c r="H18" s="189"/>
      <c r="I18" s="59" t="s">
        <v>24</v>
      </c>
    </row>
    <row r="19" spans="3:9" s="1" customFormat="1" ht="33.75" customHeight="1">
      <c r="C19" s="135"/>
      <c r="D19" s="100"/>
      <c r="E19" s="134"/>
      <c r="I19" s="133"/>
    </row>
    <row r="20" spans="1:12" s="124" customFormat="1" ht="18" customHeight="1">
      <c r="A20" s="132" t="s">
        <v>115</v>
      </c>
      <c r="B20" s="130"/>
      <c r="C20" s="127"/>
      <c r="D20" s="130"/>
      <c r="E20" s="130"/>
      <c r="F20" s="130"/>
      <c r="G20" s="130"/>
      <c r="H20" s="130"/>
      <c r="I20" s="130"/>
      <c r="J20" s="130"/>
      <c r="L20" s="128"/>
    </row>
    <row r="21" spans="1:12" s="124" customFormat="1" ht="18" customHeight="1">
      <c r="A21" s="131" t="s">
        <v>114</v>
      </c>
      <c r="B21" s="130"/>
      <c r="C21" s="127"/>
      <c r="D21" s="130"/>
      <c r="E21" s="130"/>
      <c r="F21" s="130"/>
      <c r="G21" s="130"/>
      <c r="H21" s="130"/>
      <c r="I21" s="130"/>
      <c r="J21" s="130"/>
      <c r="L21" s="128"/>
    </row>
    <row r="22" spans="1:3" s="124" customFormat="1" ht="18" customHeight="1">
      <c r="A22" s="129" t="s">
        <v>113</v>
      </c>
      <c r="C22" s="127"/>
    </row>
    <row r="23" spans="1:13" s="124" customFormat="1" ht="18" customHeight="1">
      <c r="A23" s="128" t="s">
        <v>112</v>
      </c>
      <c r="C23" s="127"/>
      <c r="M23" s="126"/>
    </row>
    <row r="24" spans="1:14" s="124" customFormat="1" ht="18" customHeight="1">
      <c r="A24" s="128" t="s">
        <v>111</v>
      </c>
      <c r="C24" s="127"/>
      <c r="M24" s="126"/>
      <c r="N24" s="125" t="s">
        <v>110</v>
      </c>
    </row>
  </sheetData>
  <sheetProtection/>
  <mergeCells count="11">
    <mergeCell ref="G6:G7"/>
    <mergeCell ref="H6:H7"/>
    <mergeCell ref="I6:I7"/>
    <mergeCell ref="L1:N1"/>
    <mergeCell ref="L2:N2"/>
    <mergeCell ref="C6:C7"/>
    <mergeCell ref="J6:J7"/>
    <mergeCell ref="D5:J5"/>
    <mergeCell ref="D6:D7"/>
    <mergeCell ref="E6:E7"/>
    <mergeCell ref="F6:F7"/>
  </mergeCells>
  <printOptions horizontalCentered="1"/>
  <pageMargins left="0.3937007874015748" right="0" top="1.1811023622047245" bottom="0.1968503937007874" header="0.31496062992125984" footer="0.3149606299212598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B13" sqref="B13"/>
    </sheetView>
  </sheetViews>
  <sheetFormatPr defaultColWidth="9.00390625" defaultRowHeight="15.75"/>
  <cols>
    <col min="1" max="1" width="17.125" style="52" customWidth="1"/>
    <col min="2" max="2" width="10.50390625" style="52" customWidth="1"/>
    <col min="3" max="3" width="15.00390625" style="52" customWidth="1"/>
    <col min="4" max="4" width="9.25390625" style="52" customWidth="1"/>
    <col min="5" max="5" width="9.375" style="52" customWidth="1"/>
    <col min="6" max="6" width="10.875" style="52" customWidth="1"/>
    <col min="7" max="7" width="10.125" style="52" customWidth="1"/>
    <col min="8" max="8" width="10.625" style="52" customWidth="1"/>
    <col min="9" max="9" width="9.375" style="52" customWidth="1"/>
    <col min="10" max="10" width="8.875" style="52" customWidth="1"/>
    <col min="11" max="11" width="10.625" style="52" customWidth="1"/>
    <col min="12" max="12" width="9.875" style="52" customWidth="1"/>
    <col min="13" max="13" width="10.625" style="52" customWidth="1"/>
    <col min="14" max="14" width="12.50390625" style="52" customWidth="1"/>
    <col min="15" max="15" width="6.125" style="52" customWidth="1"/>
    <col min="16" max="16" width="6.625" style="52" customWidth="1"/>
    <col min="17" max="16384" width="9.00390625" style="52" customWidth="1"/>
  </cols>
  <sheetData>
    <row r="1" spans="1:14" ht="16.5">
      <c r="A1" s="183" t="s">
        <v>15</v>
      </c>
      <c r="B1" s="183"/>
      <c r="C1" s="188" t="s">
        <v>94</v>
      </c>
      <c r="D1" s="187"/>
      <c r="E1" s="187"/>
      <c r="F1" s="187"/>
      <c r="G1" s="187"/>
      <c r="H1" s="187"/>
      <c r="I1" s="187"/>
      <c r="J1" s="183" t="s">
        <v>13</v>
      </c>
      <c r="K1" s="183"/>
      <c r="L1" s="182" t="s">
        <v>8</v>
      </c>
      <c r="M1" s="181"/>
      <c r="N1" s="180"/>
    </row>
    <row r="2" spans="1:14" ht="16.5">
      <c r="A2" s="183" t="s">
        <v>22</v>
      </c>
      <c r="B2" s="186"/>
      <c r="C2" s="185" t="s">
        <v>93</v>
      </c>
      <c r="D2" s="184"/>
      <c r="E2" s="184"/>
      <c r="F2" s="184"/>
      <c r="G2" s="184"/>
      <c r="H2" s="184"/>
      <c r="I2" s="184"/>
      <c r="J2" s="183" t="s">
        <v>14</v>
      </c>
      <c r="K2" s="183"/>
      <c r="L2" s="182" t="s">
        <v>6</v>
      </c>
      <c r="M2" s="181"/>
      <c r="N2" s="180"/>
    </row>
    <row r="3" spans="1:14" ht="45" customHeight="1">
      <c r="A3" s="179" t="s">
        <v>92</v>
      </c>
      <c r="B3" s="178"/>
      <c r="C3" s="179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6.5">
      <c r="A4" s="177" t="s">
        <v>109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s="124" customFormat="1" ht="19.5" customHeight="1">
      <c r="A5" s="175" t="s">
        <v>0</v>
      </c>
      <c r="B5" s="174"/>
      <c r="C5" s="173" t="s">
        <v>27</v>
      </c>
      <c r="D5" s="172" t="s">
        <v>23</v>
      </c>
      <c r="E5" s="171"/>
      <c r="F5" s="171"/>
      <c r="G5" s="171"/>
      <c r="H5" s="171"/>
      <c r="I5" s="171"/>
      <c r="J5" s="170"/>
      <c r="K5" s="169" t="s">
        <v>11</v>
      </c>
      <c r="L5" s="168"/>
      <c r="M5" s="167"/>
      <c r="N5" s="166" t="s">
        <v>1</v>
      </c>
    </row>
    <row r="6" spans="1:14" s="124" customFormat="1" ht="42.75" customHeight="1">
      <c r="A6" s="165" t="s">
        <v>10</v>
      </c>
      <c r="B6" s="164" t="s">
        <v>2</v>
      </c>
      <c r="C6" s="163" t="s">
        <v>28</v>
      </c>
      <c r="D6" s="162" t="s">
        <v>9</v>
      </c>
      <c r="E6" s="162" t="s">
        <v>16</v>
      </c>
      <c r="F6" s="162" t="s">
        <v>17</v>
      </c>
      <c r="G6" s="162" t="s">
        <v>18</v>
      </c>
      <c r="H6" s="162" t="s">
        <v>19</v>
      </c>
      <c r="I6" s="162" t="s">
        <v>20</v>
      </c>
      <c r="J6" s="162" t="s">
        <v>21</v>
      </c>
      <c r="K6" s="161" t="s">
        <v>3</v>
      </c>
      <c r="L6" s="160"/>
      <c r="M6" s="159"/>
      <c r="N6" s="158" t="s">
        <v>26</v>
      </c>
    </row>
    <row r="7" spans="1:14" s="124" customFormat="1" ht="49.5" customHeight="1">
      <c r="A7" s="157"/>
      <c r="B7" s="156"/>
      <c r="C7" s="155"/>
      <c r="D7" s="154"/>
      <c r="E7" s="154"/>
      <c r="F7" s="154"/>
      <c r="G7" s="154"/>
      <c r="H7" s="154"/>
      <c r="I7" s="154"/>
      <c r="J7" s="154"/>
      <c r="K7" s="153" t="s">
        <v>7</v>
      </c>
      <c r="L7" s="153" t="s">
        <v>4</v>
      </c>
      <c r="M7" s="153" t="s">
        <v>12</v>
      </c>
      <c r="N7" s="152"/>
    </row>
    <row r="8" spans="1:14" s="124" customFormat="1" ht="19.5" customHeight="1">
      <c r="A8" s="111" t="s">
        <v>5</v>
      </c>
      <c r="B8" s="151"/>
      <c r="C8" s="150"/>
      <c r="D8" s="140">
        <f>D9+D14</f>
        <v>0</v>
      </c>
      <c r="E8" s="140">
        <f>E9+E14</f>
        <v>0</v>
      </c>
      <c r="F8" s="140">
        <f>F9+F14</f>
        <v>0</v>
      </c>
      <c r="G8" s="140">
        <f>G9+G14</f>
        <v>0</v>
      </c>
      <c r="H8" s="140">
        <f>H9+H14</f>
        <v>0</v>
      </c>
      <c r="I8" s="140">
        <f>I9+I14</f>
        <v>2</v>
      </c>
      <c r="J8" s="140">
        <f>J9+J14</f>
        <v>3</v>
      </c>
      <c r="K8" s="141">
        <f>K9+K14</f>
        <v>3952</v>
      </c>
      <c r="L8" s="141">
        <f>L9+L14</f>
        <v>862</v>
      </c>
      <c r="M8" s="141">
        <f>M9+M14</f>
        <v>3090</v>
      </c>
      <c r="N8" s="149"/>
    </row>
    <row r="9" spans="1:14" ht="28.5" customHeight="1">
      <c r="A9" s="41" t="s">
        <v>72</v>
      </c>
      <c r="B9" s="54"/>
      <c r="C9" s="50"/>
      <c r="D9" s="140">
        <f>D10+D12</f>
        <v>0</v>
      </c>
      <c r="E9" s="140">
        <f>E10+E12</f>
        <v>0</v>
      </c>
      <c r="F9" s="140">
        <f>F10+F12</f>
        <v>0</v>
      </c>
      <c r="G9" s="140">
        <f>G10+G12</f>
        <v>0</v>
      </c>
      <c r="H9" s="140">
        <f>H10+H12</f>
        <v>0</v>
      </c>
      <c r="I9" s="140">
        <f>I10+I12</f>
        <v>0</v>
      </c>
      <c r="J9" s="140">
        <f>J10+J12</f>
        <v>2</v>
      </c>
      <c r="K9" s="141">
        <f>K10+K12</f>
        <v>3800</v>
      </c>
      <c r="L9" s="141">
        <f>L10+L12</f>
        <v>800</v>
      </c>
      <c r="M9" s="141">
        <f>M10+M12</f>
        <v>3000</v>
      </c>
      <c r="N9" s="148"/>
    </row>
    <row r="10" spans="1:26" ht="26.25" customHeight="1">
      <c r="A10" s="47" t="s">
        <v>108</v>
      </c>
      <c r="B10" s="42"/>
      <c r="C10" s="50"/>
      <c r="D10" s="145">
        <f>SUM(D11:D11)</f>
        <v>0</v>
      </c>
      <c r="E10" s="145">
        <f>SUM(E11:E11)</f>
        <v>0</v>
      </c>
      <c r="F10" s="145">
        <f>SUM(F11:F11)</f>
        <v>0</v>
      </c>
      <c r="G10" s="145">
        <f>SUM(G11:G11)</f>
        <v>0</v>
      </c>
      <c r="H10" s="145">
        <f>SUM(H11:H11)</f>
        <v>0</v>
      </c>
      <c r="I10" s="145">
        <f>SUM(I11:I11)</f>
        <v>0</v>
      </c>
      <c r="J10" s="145">
        <f>SUM(J11:J11)</f>
        <v>1</v>
      </c>
      <c r="K10" s="143">
        <f>SUM(K11:K11)</f>
        <v>800</v>
      </c>
      <c r="L10" s="143">
        <f>SUM(L11:L11)</f>
        <v>800</v>
      </c>
      <c r="M10" s="147">
        <f>SUM(M11:M11)</f>
        <v>0</v>
      </c>
      <c r="N10" s="142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18" customHeight="1">
      <c r="A11" s="146"/>
      <c r="B11" s="42" t="s">
        <v>53</v>
      </c>
      <c r="C11" s="53" t="s">
        <v>44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5">
        <v>1</v>
      </c>
      <c r="K11" s="143">
        <f>L11+M11</f>
        <v>800</v>
      </c>
      <c r="L11" s="143">
        <v>800</v>
      </c>
      <c r="M11" s="147">
        <v>0</v>
      </c>
      <c r="N11" s="142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26.25" customHeight="1">
      <c r="A12" s="47" t="s">
        <v>107</v>
      </c>
      <c r="B12" s="42"/>
      <c r="C12" s="50"/>
      <c r="D12" s="145">
        <f>D13</f>
        <v>0</v>
      </c>
      <c r="E12" s="145">
        <f>E13</f>
        <v>0</v>
      </c>
      <c r="F12" s="145">
        <f>F13</f>
        <v>0</v>
      </c>
      <c r="G12" s="145">
        <f>G13</f>
        <v>0</v>
      </c>
      <c r="H12" s="145">
        <f>H13</f>
        <v>0</v>
      </c>
      <c r="I12" s="145">
        <f>I13</f>
        <v>0</v>
      </c>
      <c r="J12" s="145">
        <f>J13</f>
        <v>1</v>
      </c>
      <c r="K12" s="143">
        <f>K13</f>
        <v>3000</v>
      </c>
      <c r="L12" s="144">
        <f>L13</f>
        <v>0</v>
      </c>
      <c r="M12" s="143">
        <f>M13</f>
        <v>3000</v>
      </c>
      <c r="N12" s="142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8" customHeight="1">
      <c r="A13" s="146"/>
      <c r="B13" s="42" t="s">
        <v>106</v>
      </c>
      <c r="C13" s="53" t="s">
        <v>105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5">
        <v>0</v>
      </c>
      <c r="J13" s="145">
        <v>1</v>
      </c>
      <c r="K13" s="143">
        <f>L13+M13</f>
        <v>3000</v>
      </c>
      <c r="L13" s="144">
        <v>0</v>
      </c>
      <c r="M13" s="143">
        <v>3000</v>
      </c>
      <c r="N13" s="142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14" ht="28.5" customHeight="1">
      <c r="A14" s="41" t="s">
        <v>104</v>
      </c>
      <c r="B14" s="56"/>
      <c r="C14" s="50"/>
      <c r="D14" s="140">
        <f>D15</f>
        <v>0</v>
      </c>
      <c r="E14" s="140">
        <f>E15</f>
        <v>0</v>
      </c>
      <c r="F14" s="140">
        <f>F15</f>
        <v>0</v>
      </c>
      <c r="G14" s="140">
        <f>G15</f>
        <v>0</v>
      </c>
      <c r="H14" s="140">
        <f>H15</f>
        <v>0</v>
      </c>
      <c r="I14" s="140">
        <f>I15</f>
        <v>2</v>
      </c>
      <c r="J14" s="140">
        <f>J15</f>
        <v>1</v>
      </c>
      <c r="K14" s="141">
        <f>K15</f>
        <v>152</v>
      </c>
      <c r="L14" s="141">
        <f>L15</f>
        <v>62</v>
      </c>
      <c r="M14" s="141">
        <f>M15</f>
        <v>90</v>
      </c>
      <c r="N14" s="140"/>
    </row>
    <row r="15" spans="1:14" s="51" customFormat="1" ht="26.25" customHeight="1">
      <c r="A15" s="139" t="s">
        <v>103</v>
      </c>
      <c r="B15" s="57" t="s">
        <v>102</v>
      </c>
      <c r="C15" s="58" t="s">
        <v>101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2</v>
      </c>
      <c r="J15" s="138">
        <v>1</v>
      </c>
      <c r="K15" s="137">
        <f>L15+M15</f>
        <v>152</v>
      </c>
      <c r="L15" s="137">
        <v>62</v>
      </c>
      <c r="M15" s="137">
        <v>90</v>
      </c>
      <c r="N15" s="136"/>
    </row>
    <row r="16" spans="1:13" s="1" customFormat="1" ht="31.5" customHeight="1">
      <c r="A16" s="59" t="s">
        <v>64</v>
      </c>
      <c r="B16" s="59"/>
      <c r="C16" s="60" t="s">
        <v>65</v>
      </c>
      <c r="D16" s="60"/>
      <c r="E16" s="60"/>
      <c r="F16" s="60"/>
      <c r="H16" s="61"/>
      <c r="I16" s="62" t="s">
        <v>25</v>
      </c>
      <c r="J16" s="61"/>
      <c r="M16" s="59" t="s">
        <v>66</v>
      </c>
    </row>
    <row r="17" spans="8:10" s="1" customFormat="1" ht="16.5">
      <c r="H17" s="61"/>
      <c r="I17" s="62" t="s">
        <v>24</v>
      </c>
      <c r="J17" s="61"/>
    </row>
    <row r="18" spans="3:9" s="1" customFormat="1" ht="33.75" customHeight="1">
      <c r="C18" s="135"/>
      <c r="D18" s="100"/>
      <c r="E18" s="134"/>
      <c r="I18" s="133"/>
    </row>
    <row r="19" spans="1:12" s="124" customFormat="1" ht="18" customHeight="1">
      <c r="A19" s="132" t="s">
        <v>100</v>
      </c>
      <c r="B19" s="130"/>
      <c r="C19" s="127"/>
      <c r="D19" s="130"/>
      <c r="E19" s="130"/>
      <c r="F19" s="130"/>
      <c r="G19" s="130"/>
      <c r="H19" s="130"/>
      <c r="I19" s="130"/>
      <c r="J19" s="130"/>
      <c r="L19" s="128"/>
    </row>
    <row r="20" spans="1:12" s="124" customFormat="1" ht="18" customHeight="1">
      <c r="A20" s="131" t="s">
        <v>99</v>
      </c>
      <c r="B20" s="130"/>
      <c r="C20" s="127"/>
      <c r="D20" s="130"/>
      <c r="E20" s="130"/>
      <c r="F20" s="130"/>
      <c r="G20" s="130"/>
      <c r="H20" s="130"/>
      <c r="I20" s="130"/>
      <c r="J20" s="130"/>
      <c r="L20" s="128"/>
    </row>
    <row r="21" spans="1:3" s="124" customFormat="1" ht="18" customHeight="1">
      <c r="A21" s="129" t="s">
        <v>98</v>
      </c>
      <c r="C21" s="127"/>
    </row>
    <row r="22" spans="1:13" s="124" customFormat="1" ht="18" customHeight="1">
      <c r="A22" s="128" t="s">
        <v>97</v>
      </c>
      <c r="C22" s="127"/>
      <c r="M22" s="126"/>
    </row>
    <row r="23" spans="1:14" s="124" customFormat="1" ht="18" customHeight="1">
      <c r="A23" s="128" t="s">
        <v>96</v>
      </c>
      <c r="C23" s="127"/>
      <c r="M23" s="126"/>
      <c r="N23" s="125" t="s">
        <v>95</v>
      </c>
    </row>
  </sheetData>
  <sheetProtection/>
  <mergeCells count="11">
    <mergeCell ref="I6:I7"/>
    <mergeCell ref="L1:N1"/>
    <mergeCell ref="L2:N2"/>
    <mergeCell ref="C6:C7"/>
    <mergeCell ref="J6:J7"/>
    <mergeCell ref="D5:J5"/>
    <mergeCell ref="D6:D7"/>
    <mergeCell ref="E6:E7"/>
    <mergeCell ref="F6:F7"/>
    <mergeCell ref="G6:G7"/>
    <mergeCell ref="H6:H7"/>
  </mergeCells>
  <printOptions horizontalCentered="1"/>
  <pageMargins left="0.3937007874015748" right="0" top="1.1811023622047245" bottom="0.1968503937007874" header="0.31496062992125984" footer="0.31496062992125984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B14" sqref="B14"/>
    </sheetView>
  </sheetViews>
  <sheetFormatPr defaultColWidth="9.00390625" defaultRowHeight="15.75"/>
  <cols>
    <col min="1" max="1" width="19.375" style="5" customWidth="1"/>
    <col min="2" max="2" width="10.50390625" style="5" customWidth="1"/>
    <col min="3" max="3" width="23.875" style="5" customWidth="1"/>
    <col min="4" max="4" width="9.25390625" style="5" customWidth="1"/>
    <col min="5" max="5" width="9.375" style="5" customWidth="1"/>
    <col min="6" max="6" width="8.00390625" style="5" customWidth="1"/>
    <col min="7" max="7" width="8.375" style="5" customWidth="1"/>
    <col min="8" max="8" width="10.625" style="5" customWidth="1"/>
    <col min="9" max="9" width="9.375" style="5" customWidth="1"/>
    <col min="10" max="10" width="8.875" style="5" customWidth="1"/>
    <col min="11" max="11" width="10.625" style="5" customWidth="1"/>
    <col min="12" max="12" width="9.875" style="5" customWidth="1"/>
    <col min="13" max="13" width="15.125" style="5" customWidth="1"/>
    <col min="14" max="14" width="19.625" style="5" customWidth="1"/>
    <col min="15" max="15" width="6.125" style="5" customWidth="1"/>
    <col min="16" max="16" width="6.625" style="5" customWidth="1"/>
    <col min="17" max="16384" width="9.00390625" style="5" customWidth="1"/>
  </cols>
  <sheetData>
    <row r="1" spans="1:14" ht="16.5">
      <c r="A1" s="2" t="s">
        <v>15</v>
      </c>
      <c r="B1" s="2"/>
      <c r="C1" s="3" t="s">
        <v>94</v>
      </c>
      <c r="D1" s="4"/>
      <c r="E1" s="4"/>
      <c r="F1" s="4"/>
      <c r="G1" s="4"/>
      <c r="H1" s="4"/>
      <c r="I1" s="4"/>
      <c r="J1" s="2" t="s">
        <v>13</v>
      </c>
      <c r="K1" s="2"/>
      <c r="L1" s="90" t="s">
        <v>8</v>
      </c>
      <c r="M1" s="91"/>
      <c r="N1" s="92"/>
    </row>
    <row r="2" spans="1:14" ht="16.5">
      <c r="A2" s="2" t="s">
        <v>22</v>
      </c>
      <c r="B2" s="6"/>
      <c r="C2" s="7" t="s">
        <v>93</v>
      </c>
      <c r="D2" s="8"/>
      <c r="E2" s="8"/>
      <c r="F2" s="8"/>
      <c r="G2" s="8"/>
      <c r="H2" s="8"/>
      <c r="I2" s="8"/>
      <c r="J2" s="2" t="s">
        <v>14</v>
      </c>
      <c r="K2" s="2"/>
      <c r="L2" s="90" t="s">
        <v>6</v>
      </c>
      <c r="M2" s="91"/>
      <c r="N2" s="92"/>
    </row>
    <row r="3" spans="1:14" ht="45" customHeight="1">
      <c r="A3" s="9" t="s">
        <v>92</v>
      </c>
      <c r="B3" s="10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6.5">
      <c r="A4" s="11" t="s">
        <v>91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20" customFormat="1" ht="19.5" customHeight="1">
      <c r="A5" s="13" t="s">
        <v>0</v>
      </c>
      <c r="B5" s="14"/>
      <c r="C5" s="15" t="s">
        <v>27</v>
      </c>
      <c r="D5" s="97" t="s">
        <v>23</v>
      </c>
      <c r="E5" s="98"/>
      <c r="F5" s="98"/>
      <c r="G5" s="98"/>
      <c r="H5" s="98"/>
      <c r="I5" s="98"/>
      <c r="J5" s="99"/>
      <c r="K5" s="16" t="s">
        <v>11</v>
      </c>
      <c r="L5" s="17"/>
      <c r="M5" s="18"/>
      <c r="N5" s="19" t="s">
        <v>1</v>
      </c>
    </row>
    <row r="6" spans="1:14" s="20" customFormat="1" ht="42.75" customHeight="1">
      <c r="A6" s="39" t="s">
        <v>10</v>
      </c>
      <c r="B6" s="21" t="s">
        <v>2</v>
      </c>
      <c r="C6" s="93" t="s">
        <v>28</v>
      </c>
      <c r="D6" s="95" t="s">
        <v>9</v>
      </c>
      <c r="E6" s="95" t="s">
        <v>16</v>
      </c>
      <c r="F6" s="95" t="s">
        <v>17</v>
      </c>
      <c r="G6" s="95" t="s">
        <v>18</v>
      </c>
      <c r="H6" s="95" t="s">
        <v>19</v>
      </c>
      <c r="I6" s="95" t="s">
        <v>20</v>
      </c>
      <c r="J6" s="95" t="s">
        <v>21</v>
      </c>
      <c r="K6" s="22" t="s">
        <v>3</v>
      </c>
      <c r="L6" s="23"/>
      <c r="M6" s="24"/>
      <c r="N6" s="25" t="s">
        <v>26</v>
      </c>
    </row>
    <row r="7" spans="1:14" s="20" customFormat="1" ht="49.5" customHeight="1">
      <c r="A7" s="26"/>
      <c r="B7" s="27"/>
      <c r="C7" s="94"/>
      <c r="D7" s="96"/>
      <c r="E7" s="96"/>
      <c r="F7" s="96"/>
      <c r="G7" s="96"/>
      <c r="H7" s="96"/>
      <c r="I7" s="96"/>
      <c r="J7" s="96"/>
      <c r="K7" s="28" t="s">
        <v>7</v>
      </c>
      <c r="L7" s="28" t="s">
        <v>4</v>
      </c>
      <c r="M7" s="28" t="s">
        <v>12</v>
      </c>
      <c r="N7" s="29"/>
    </row>
    <row r="8" spans="1:14" s="20" customFormat="1" ht="25.5" customHeight="1">
      <c r="A8" s="116" t="s">
        <v>5</v>
      </c>
      <c r="B8" s="30"/>
      <c r="C8" s="31"/>
      <c r="D8" s="32">
        <f>D9+D22</f>
        <v>18</v>
      </c>
      <c r="E8" s="32">
        <f>E9+E22</f>
        <v>0</v>
      </c>
      <c r="F8" s="32">
        <f>F9+F22</f>
        <v>1</v>
      </c>
      <c r="G8" s="32">
        <f>G9+G22</f>
        <v>0</v>
      </c>
      <c r="H8" s="32">
        <f>H9+H22</f>
        <v>1</v>
      </c>
      <c r="I8" s="32">
        <f>I9+I22</f>
        <v>0</v>
      </c>
      <c r="J8" s="32">
        <f>J9+J22</f>
        <v>11</v>
      </c>
      <c r="K8" s="32">
        <f>K9+K22</f>
        <v>72306</v>
      </c>
      <c r="L8" s="32">
        <f>L9+L22</f>
        <v>20144</v>
      </c>
      <c r="M8" s="32">
        <f>M9+M22</f>
        <v>52162</v>
      </c>
      <c r="N8" s="115"/>
    </row>
    <row r="9" spans="1:256" ht="20.25" customHeight="1">
      <c r="A9" s="123" t="s">
        <v>32</v>
      </c>
      <c r="B9" s="30"/>
      <c r="C9" s="31"/>
      <c r="D9" s="32">
        <f>D10+D12</f>
        <v>18</v>
      </c>
      <c r="E9" s="32">
        <f>E10+E12</f>
        <v>0</v>
      </c>
      <c r="F9" s="32">
        <f>F10+F12</f>
        <v>1</v>
      </c>
      <c r="G9" s="32">
        <f>G10+G12</f>
        <v>0</v>
      </c>
      <c r="H9" s="32">
        <f>H10+H12</f>
        <v>1</v>
      </c>
      <c r="I9" s="32">
        <f>I10+I12</f>
        <v>0</v>
      </c>
      <c r="J9" s="32">
        <f>J10+J12</f>
        <v>10</v>
      </c>
      <c r="K9" s="32">
        <f>K10+K12</f>
        <v>71824</v>
      </c>
      <c r="L9" s="32">
        <f>L10+L12</f>
        <v>19662</v>
      </c>
      <c r="M9" s="32">
        <f>M10+M12</f>
        <v>52162</v>
      </c>
      <c r="N9" s="34"/>
      <c r="O9" s="30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33"/>
      <c r="AB9" s="35"/>
      <c r="AC9" s="36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/>
      <c r="AO9" s="35"/>
      <c r="AP9" s="36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3"/>
      <c r="BB9" s="35"/>
      <c r="BC9" s="36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3"/>
      <c r="BO9" s="35"/>
      <c r="BP9" s="36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3"/>
      <c r="CB9" s="35"/>
      <c r="CC9" s="36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3"/>
      <c r="CO9" s="35"/>
      <c r="CP9" s="36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3"/>
      <c r="DB9" s="35"/>
      <c r="DC9" s="36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3"/>
      <c r="DO9" s="35"/>
      <c r="DP9" s="36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3"/>
      <c r="EB9" s="35"/>
      <c r="EC9" s="36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3"/>
      <c r="EO9" s="35"/>
      <c r="EP9" s="36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3"/>
      <c r="FB9" s="35"/>
      <c r="FC9" s="36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3"/>
      <c r="FO9" s="35"/>
      <c r="FP9" s="36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3"/>
      <c r="GB9" s="35"/>
      <c r="GC9" s="36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3"/>
      <c r="GO9" s="35"/>
      <c r="GP9" s="36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3"/>
      <c r="HB9" s="35"/>
      <c r="HC9" s="36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3"/>
      <c r="HO9" s="35"/>
      <c r="HP9" s="36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3"/>
      <c r="IB9" s="35"/>
      <c r="IC9" s="36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3"/>
      <c r="IO9" s="35"/>
      <c r="IP9" s="36"/>
      <c r="IQ9" s="32"/>
      <c r="IR9" s="32"/>
      <c r="IS9" s="32"/>
      <c r="IT9" s="32"/>
      <c r="IU9" s="32"/>
      <c r="IV9" s="32"/>
    </row>
    <row r="10" spans="1:26" ht="26.25" customHeight="1">
      <c r="A10" s="41" t="s">
        <v>33</v>
      </c>
      <c r="B10" s="42"/>
      <c r="C10" s="43"/>
      <c r="D10" s="108">
        <f>SUM(D11:D11)</f>
        <v>5</v>
      </c>
      <c r="E10" s="108">
        <f>SUM(E11:E11)</f>
        <v>0</v>
      </c>
      <c r="F10" s="108">
        <f>SUM(F11:F11)</f>
        <v>0</v>
      </c>
      <c r="G10" s="108">
        <f>SUM(G11:G11)</f>
        <v>0</v>
      </c>
      <c r="H10" s="108">
        <f>SUM(H11:H11)</f>
        <v>0</v>
      </c>
      <c r="I10" s="108">
        <f>SUM(I11:I11)</f>
        <v>0</v>
      </c>
      <c r="J10" s="108">
        <f>SUM(J11:J11)</f>
        <v>1</v>
      </c>
      <c r="K10" s="108">
        <f>SUM(K11:K11)</f>
        <v>7000</v>
      </c>
      <c r="L10" s="108">
        <f>SUM(L11:L11)</f>
        <v>5000</v>
      </c>
      <c r="M10" s="108">
        <f>SUM(M11:M11)</f>
        <v>2000</v>
      </c>
      <c r="N10" s="3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21"/>
      <c r="B11" s="42" t="s">
        <v>34</v>
      </c>
      <c r="C11" s="45" t="s">
        <v>35</v>
      </c>
      <c r="D11" s="108">
        <v>5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1</v>
      </c>
      <c r="K11" s="108">
        <f>L11+M11</f>
        <v>7000</v>
      </c>
      <c r="L11" s="108">
        <v>5000</v>
      </c>
      <c r="M11" s="108">
        <v>2000</v>
      </c>
      <c r="N11" s="3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14" ht="26.25" customHeight="1">
      <c r="A12" s="41" t="s">
        <v>36</v>
      </c>
      <c r="B12" s="46"/>
      <c r="C12" s="43"/>
      <c r="D12" s="112">
        <f>SUM(D13:D21)</f>
        <v>13</v>
      </c>
      <c r="E12" s="112">
        <f>SUM(E13:E21)</f>
        <v>0</v>
      </c>
      <c r="F12" s="112">
        <f>SUM(F13:F21)</f>
        <v>1</v>
      </c>
      <c r="G12" s="112">
        <f>SUM(G13:G21)</f>
        <v>0</v>
      </c>
      <c r="H12" s="112">
        <f>SUM(H13:H21)</f>
        <v>1</v>
      </c>
      <c r="I12" s="112">
        <f>SUM(I13:I21)</f>
        <v>0</v>
      </c>
      <c r="J12" s="112">
        <f>SUM(J13:J21)</f>
        <v>9</v>
      </c>
      <c r="K12" s="112">
        <f>SUM(K13:K21)</f>
        <v>64824</v>
      </c>
      <c r="L12" s="112">
        <f>SUM(L13:L21)</f>
        <v>14662</v>
      </c>
      <c r="M12" s="112">
        <f>SUM(M13:M21)</f>
        <v>50162</v>
      </c>
      <c r="N12" s="38"/>
    </row>
    <row r="13" spans="1:14" s="1" customFormat="1" ht="21.75" customHeight="1">
      <c r="A13" s="47"/>
      <c r="B13" s="42" t="s">
        <v>37</v>
      </c>
      <c r="C13" s="45" t="s">
        <v>38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2</v>
      </c>
      <c r="K13" s="108">
        <f>L13+M13</f>
        <v>30000</v>
      </c>
      <c r="L13" s="108">
        <v>0</v>
      </c>
      <c r="M13" s="108">
        <v>30000</v>
      </c>
      <c r="N13" s="37" t="s">
        <v>39</v>
      </c>
    </row>
    <row r="14" spans="1:26" ht="21.75" customHeight="1">
      <c r="A14" s="47"/>
      <c r="B14" s="42" t="s">
        <v>37</v>
      </c>
      <c r="C14" s="45" t="s">
        <v>40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1</v>
      </c>
      <c r="K14" s="108">
        <f>L14+M14</f>
        <v>9000</v>
      </c>
      <c r="L14" s="108">
        <v>0</v>
      </c>
      <c r="M14" s="108">
        <v>9000</v>
      </c>
      <c r="N14" s="48" t="s">
        <v>41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>
      <c r="A15" s="121"/>
      <c r="B15" s="42" t="s">
        <v>42</v>
      </c>
      <c r="C15" s="45" t="s">
        <v>35</v>
      </c>
      <c r="D15" s="108">
        <v>11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1</v>
      </c>
      <c r="K15" s="108">
        <f>L15+M15</f>
        <v>14000</v>
      </c>
      <c r="L15" s="108">
        <v>13000</v>
      </c>
      <c r="M15" s="108">
        <v>1000</v>
      </c>
      <c r="N15" s="3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>
      <c r="A16" s="121"/>
      <c r="B16" s="42" t="s">
        <v>42</v>
      </c>
      <c r="C16" s="45" t="s">
        <v>43</v>
      </c>
      <c r="D16" s="108">
        <v>0</v>
      </c>
      <c r="E16" s="108">
        <v>0</v>
      </c>
      <c r="F16" s="108">
        <v>1</v>
      </c>
      <c r="G16" s="108">
        <v>0</v>
      </c>
      <c r="H16" s="108">
        <v>0</v>
      </c>
      <c r="I16" s="108">
        <v>0</v>
      </c>
      <c r="J16" s="108">
        <v>0</v>
      </c>
      <c r="K16" s="108">
        <f>L16+M16</f>
        <v>62</v>
      </c>
      <c r="L16" s="108">
        <v>62</v>
      </c>
      <c r="M16" s="108">
        <v>0</v>
      </c>
      <c r="N16" s="3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75" customHeight="1">
      <c r="A17" s="121"/>
      <c r="B17" s="42" t="s">
        <v>37</v>
      </c>
      <c r="C17" s="45" t="s">
        <v>90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4</v>
      </c>
      <c r="K17" s="108">
        <f>L17+M17</f>
        <v>162</v>
      </c>
      <c r="L17" s="108">
        <v>0</v>
      </c>
      <c r="M17" s="108">
        <v>162</v>
      </c>
      <c r="N17" s="3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>
      <c r="A18" s="121"/>
      <c r="B18" s="42" t="s">
        <v>37</v>
      </c>
      <c r="C18" s="45" t="s">
        <v>44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1</v>
      </c>
      <c r="K18" s="108">
        <f>L18+M18</f>
        <v>1600</v>
      </c>
      <c r="L18" s="108">
        <v>1600</v>
      </c>
      <c r="M18" s="108">
        <v>0</v>
      </c>
      <c r="N18" s="49" t="s">
        <v>45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75" customHeight="1">
      <c r="A19" s="121"/>
      <c r="B19" s="42" t="s">
        <v>37</v>
      </c>
      <c r="C19" s="45" t="s">
        <v>46</v>
      </c>
      <c r="D19" s="108">
        <v>0</v>
      </c>
      <c r="E19" s="108">
        <v>0</v>
      </c>
      <c r="F19" s="108">
        <v>0</v>
      </c>
      <c r="G19" s="108">
        <v>0</v>
      </c>
      <c r="H19" s="108">
        <v>1</v>
      </c>
      <c r="I19" s="108">
        <v>0</v>
      </c>
      <c r="J19" s="108">
        <v>0</v>
      </c>
      <c r="K19" s="108">
        <f>L19+M19</f>
        <v>800</v>
      </c>
      <c r="L19" s="108">
        <v>0</v>
      </c>
      <c r="M19" s="108">
        <v>800</v>
      </c>
      <c r="N19" s="3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.75" customHeight="1">
      <c r="A20" s="121"/>
      <c r="B20" s="42" t="s">
        <v>37</v>
      </c>
      <c r="C20" s="45" t="s">
        <v>47</v>
      </c>
      <c r="D20" s="108">
        <v>1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f>L20+M20</f>
        <v>2000</v>
      </c>
      <c r="L20" s="108">
        <v>0</v>
      </c>
      <c r="M20" s="108">
        <v>2000</v>
      </c>
      <c r="N20" s="3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121"/>
      <c r="B21" s="42" t="s">
        <v>37</v>
      </c>
      <c r="C21" s="45" t="s">
        <v>48</v>
      </c>
      <c r="D21" s="108">
        <v>1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f>L21+M21</f>
        <v>7200</v>
      </c>
      <c r="L21" s="108">
        <v>0</v>
      </c>
      <c r="M21" s="108">
        <v>7200</v>
      </c>
      <c r="N21" s="3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14" ht="21.75" customHeight="1">
      <c r="A22" s="121" t="s">
        <v>72</v>
      </c>
      <c r="B22" s="46"/>
      <c r="C22" s="43"/>
      <c r="D22" s="112">
        <f>D23</f>
        <v>0</v>
      </c>
      <c r="E22" s="112">
        <f>E23</f>
        <v>0</v>
      </c>
      <c r="F22" s="112">
        <f>F23</f>
        <v>0</v>
      </c>
      <c r="G22" s="112">
        <f>G23</f>
        <v>0</v>
      </c>
      <c r="H22" s="112">
        <f>H23</f>
        <v>0</v>
      </c>
      <c r="I22" s="112">
        <f>I23</f>
        <v>0</v>
      </c>
      <c r="J22" s="112">
        <f>J23</f>
        <v>1</v>
      </c>
      <c r="K22" s="112">
        <f>K23</f>
        <v>482</v>
      </c>
      <c r="L22" s="122">
        <f>L23</f>
        <v>482</v>
      </c>
      <c r="M22" s="112">
        <f>M23</f>
        <v>0</v>
      </c>
      <c r="N22" s="38"/>
    </row>
    <row r="23" spans="1:14" ht="21.75" customHeight="1">
      <c r="A23" s="121" t="s">
        <v>75</v>
      </c>
      <c r="B23" s="46"/>
      <c r="C23" s="43"/>
      <c r="D23" s="112">
        <f>D24</f>
        <v>0</v>
      </c>
      <c r="E23" s="112">
        <f>E24</f>
        <v>0</v>
      </c>
      <c r="F23" s="112">
        <f>F24</f>
        <v>0</v>
      </c>
      <c r="G23" s="112">
        <f>G24</f>
        <v>0</v>
      </c>
      <c r="H23" s="112">
        <f>H24</f>
        <v>0</v>
      </c>
      <c r="I23" s="112">
        <f>I24</f>
        <v>0</v>
      </c>
      <c r="J23" s="112">
        <f>J24</f>
        <v>1</v>
      </c>
      <c r="K23" s="112">
        <f>K24</f>
        <v>482</v>
      </c>
      <c r="L23" s="122">
        <f>L24</f>
        <v>482</v>
      </c>
      <c r="M23" s="112">
        <f>M24</f>
        <v>0</v>
      </c>
      <c r="N23" s="38"/>
    </row>
    <row r="24" spans="1:26" ht="21.75" customHeight="1">
      <c r="A24" s="121"/>
      <c r="B24" s="42" t="s">
        <v>56</v>
      </c>
      <c r="C24" s="45" t="s">
        <v>44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20">
        <v>0</v>
      </c>
      <c r="J24" s="120">
        <v>1</v>
      </c>
      <c r="K24" s="108">
        <f>L24+M24</f>
        <v>482</v>
      </c>
      <c r="L24" s="119">
        <v>482</v>
      </c>
      <c r="M24" s="108">
        <f>M25</f>
        <v>0</v>
      </c>
      <c r="N24" s="118" t="s">
        <v>57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06"/>
      <c r="B25" s="105"/>
      <c r="C25" s="104"/>
      <c r="D25" s="103"/>
      <c r="E25" s="103"/>
      <c r="F25" s="103"/>
      <c r="G25" s="103"/>
      <c r="H25" s="103"/>
      <c r="I25" s="103"/>
      <c r="J25" s="103"/>
      <c r="K25" s="102"/>
      <c r="L25" s="103"/>
      <c r="M25" s="102"/>
      <c r="N25" s="10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14" ht="28.5" customHeight="1">
      <c r="A26" s="59" t="s">
        <v>64</v>
      </c>
      <c r="B26" s="59"/>
      <c r="C26" s="60" t="s">
        <v>65</v>
      </c>
      <c r="D26" s="60"/>
      <c r="E26" s="60"/>
      <c r="F26" s="60"/>
      <c r="G26" s="1"/>
      <c r="H26" s="61"/>
      <c r="I26" s="62" t="s">
        <v>25</v>
      </c>
      <c r="J26" s="61"/>
      <c r="K26" s="1"/>
      <c r="L26" s="1"/>
      <c r="M26" s="59" t="s">
        <v>66</v>
      </c>
      <c r="N26" s="32"/>
    </row>
    <row r="27" spans="8:14" s="1" customFormat="1" ht="19.5" customHeight="1">
      <c r="H27" s="61"/>
      <c r="I27" s="62" t="s">
        <v>24</v>
      </c>
      <c r="J27" s="61"/>
      <c r="N27" s="37"/>
    </row>
    <row r="28" spans="3:5" s="1" customFormat="1" ht="15.75" customHeight="1">
      <c r="C28" s="59"/>
      <c r="D28" s="60"/>
      <c r="E28" s="63"/>
    </row>
    <row r="29" spans="1:12" s="1" customFormat="1" ht="16.5">
      <c r="A29" s="59" t="s">
        <v>67</v>
      </c>
      <c r="B29" s="64"/>
      <c r="C29" s="65"/>
      <c r="D29" s="64"/>
      <c r="E29" s="64"/>
      <c r="F29" s="64"/>
      <c r="G29" s="64"/>
      <c r="H29" s="64"/>
      <c r="I29" s="64"/>
      <c r="J29" s="64"/>
      <c r="L29" s="59"/>
    </row>
    <row r="30" spans="1:12" s="1" customFormat="1" ht="16.5" customHeight="1">
      <c r="A30" s="66" t="s">
        <v>89</v>
      </c>
      <c r="B30" s="64"/>
      <c r="C30" s="65"/>
      <c r="D30" s="64"/>
      <c r="E30" s="64"/>
      <c r="F30" s="64"/>
      <c r="G30" s="64"/>
      <c r="H30" s="64"/>
      <c r="I30" s="64"/>
      <c r="J30" s="64"/>
      <c r="L30" s="59"/>
    </row>
    <row r="31" spans="1:3" s="1" customFormat="1" ht="18" customHeight="1">
      <c r="A31" s="44" t="s">
        <v>68</v>
      </c>
      <c r="C31" s="65"/>
    </row>
    <row r="32" spans="1:3" s="1" customFormat="1" ht="18" customHeight="1">
      <c r="A32" s="59" t="s">
        <v>69</v>
      </c>
      <c r="C32" s="65"/>
    </row>
    <row r="33" spans="1:3" s="1" customFormat="1" ht="18" customHeight="1">
      <c r="A33" s="59" t="s">
        <v>70</v>
      </c>
      <c r="C33" s="65"/>
    </row>
    <row r="34" spans="1:14" s="67" customFormat="1" ht="18" customHeight="1">
      <c r="A34" s="117" t="s">
        <v>71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00" t="s">
        <v>88</v>
      </c>
    </row>
  </sheetData>
  <sheetProtection/>
  <mergeCells count="11">
    <mergeCell ref="H6:H7"/>
    <mergeCell ref="I6:I7"/>
    <mergeCell ref="L1:N1"/>
    <mergeCell ref="L2:N2"/>
    <mergeCell ref="C6:C7"/>
    <mergeCell ref="J6:J7"/>
    <mergeCell ref="D5:J5"/>
    <mergeCell ref="D6:D7"/>
    <mergeCell ref="E6:E7"/>
    <mergeCell ref="F6:F7"/>
    <mergeCell ref="G6:G7"/>
  </mergeCells>
  <printOptions horizontalCentered="1"/>
  <pageMargins left="0.3937007874015748" right="0" top="0.7874015748031497" bottom="0.3937007874015748" header="0.31496062992125984" footer="0.31496062992125984"/>
  <pageSetup horizontalDpi="300" verticalDpi="3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A15" sqref="A15"/>
    </sheetView>
  </sheetViews>
  <sheetFormatPr defaultColWidth="9.00390625" defaultRowHeight="15.75"/>
  <cols>
    <col min="1" max="1" width="19.375" style="5" customWidth="1"/>
    <col min="2" max="2" width="10.50390625" style="5" customWidth="1"/>
    <col min="3" max="3" width="23.875" style="5" customWidth="1"/>
    <col min="4" max="4" width="9.25390625" style="5" customWidth="1"/>
    <col min="5" max="5" width="9.375" style="5" customWidth="1"/>
    <col min="6" max="6" width="8.00390625" style="5" customWidth="1"/>
    <col min="7" max="7" width="8.375" style="5" customWidth="1"/>
    <col min="8" max="8" width="10.625" style="5" customWidth="1"/>
    <col min="9" max="9" width="9.375" style="5" customWidth="1"/>
    <col min="10" max="10" width="8.875" style="5" customWidth="1"/>
    <col min="11" max="11" width="10.625" style="5" customWidth="1"/>
    <col min="12" max="12" width="9.875" style="5" customWidth="1"/>
    <col min="13" max="13" width="15.125" style="5" customWidth="1"/>
    <col min="14" max="14" width="19.625" style="5" customWidth="1"/>
    <col min="15" max="15" width="6.125" style="5" customWidth="1"/>
    <col min="16" max="16" width="6.625" style="5" customWidth="1"/>
    <col min="17" max="16384" width="9.00390625" style="5" customWidth="1"/>
  </cols>
  <sheetData>
    <row r="1" spans="1:14" ht="16.5">
      <c r="A1" s="2" t="s">
        <v>15</v>
      </c>
      <c r="B1" s="2"/>
      <c r="C1" s="3" t="s">
        <v>29</v>
      </c>
      <c r="D1" s="4"/>
      <c r="E1" s="4"/>
      <c r="F1" s="4"/>
      <c r="G1" s="4"/>
      <c r="H1" s="4"/>
      <c r="I1" s="4"/>
      <c r="J1" s="2" t="s">
        <v>13</v>
      </c>
      <c r="K1" s="2"/>
      <c r="L1" s="90" t="s">
        <v>8</v>
      </c>
      <c r="M1" s="91"/>
      <c r="N1" s="92"/>
    </row>
    <row r="2" spans="1:14" ht="16.5">
      <c r="A2" s="2" t="s">
        <v>22</v>
      </c>
      <c r="B2" s="6"/>
      <c r="C2" s="7" t="s">
        <v>30</v>
      </c>
      <c r="D2" s="8"/>
      <c r="E2" s="8"/>
      <c r="F2" s="8"/>
      <c r="G2" s="8"/>
      <c r="H2" s="8"/>
      <c r="I2" s="8"/>
      <c r="J2" s="2" t="s">
        <v>14</v>
      </c>
      <c r="K2" s="2"/>
      <c r="L2" s="90" t="s">
        <v>6</v>
      </c>
      <c r="M2" s="91"/>
      <c r="N2" s="92"/>
    </row>
    <row r="3" spans="1:14" ht="45" customHeight="1">
      <c r="A3" s="40" t="s">
        <v>87</v>
      </c>
      <c r="B3" s="10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6.5">
      <c r="A4" s="11" t="s">
        <v>86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20" customFormat="1" ht="19.5" customHeight="1">
      <c r="A5" s="13" t="s">
        <v>0</v>
      </c>
      <c r="B5" s="14"/>
      <c r="C5" s="15" t="s">
        <v>27</v>
      </c>
      <c r="D5" s="97" t="s">
        <v>23</v>
      </c>
      <c r="E5" s="98"/>
      <c r="F5" s="98"/>
      <c r="G5" s="98"/>
      <c r="H5" s="98"/>
      <c r="I5" s="98"/>
      <c r="J5" s="99"/>
      <c r="K5" s="16" t="s">
        <v>11</v>
      </c>
      <c r="L5" s="17"/>
      <c r="M5" s="18"/>
      <c r="N5" s="19" t="s">
        <v>1</v>
      </c>
    </row>
    <row r="6" spans="1:14" s="20" customFormat="1" ht="42.75" customHeight="1">
      <c r="A6" s="39" t="s">
        <v>10</v>
      </c>
      <c r="B6" s="21" t="s">
        <v>2</v>
      </c>
      <c r="C6" s="93" t="s">
        <v>28</v>
      </c>
      <c r="D6" s="95" t="s">
        <v>9</v>
      </c>
      <c r="E6" s="95" t="s">
        <v>16</v>
      </c>
      <c r="F6" s="95" t="s">
        <v>17</v>
      </c>
      <c r="G6" s="95" t="s">
        <v>18</v>
      </c>
      <c r="H6" s="95" t="s">
        <v>19</v>
      </c>
      <c r="I6" s="95" t="s">
        <v>20</v>
      </c>
      <c r="J6" s="95" t="s">
        <v>21</v>
      </c>
      <c r="K6" s="22" t="s">
        <v>3</v>
      </c>
      <c r="L6" s="23"/>
      <c r="M6" s="24"/>
      <c r="N6" s="25" t="s">
        <v>26</v>
      </c>
    </row>
    <row r="7" spans="1:14" s="20" customFormat="1" ht="49.5" customHeight="1">
      <c r="A7" s="26"/>
      <c r="B7" s="27"/>
      <c r="C7" s="94"/>
      <c r="D7" s="96"/>
      <c r="E7" s="96"/>
      <c r="F7" s="96"/>
      <c r="G7" s="96"/>
      <c r="H7" s="96"/>
      <c r="I7" s="96"/>
      <c r="J7" s="96"/>
      <c r="K7" s="28" t="s">
        <v>7</v>
      </c>
      <c r="L7" s="28" t="s">
        <v>4</v>
      </c>
      <c r="M7" s="28" t="s">
        <v>12</v>
      </c>
      <c r="N7" s="29"/>
    </row>
    <row r="8" spans="1:14" s="20" customFormat="1" ht="25.5" customHeight="1">
      <c r="A8" s="116" t="s">
        <v>5</v>
      </c>
      <c r="B8" s="30"/>
      <c r="C8" s="31"/>
      <c r="D8" s="32">
        <f>D9</f>
        <v>0</v>
      </c>
      <c r="E8" s="32">
        <f>E9</f>
        <v>0</v>
      </c>
      <c r="F8" s="32">
        <f>F9</f>
        <v>3</v>
      </c>
      <c r="G8" s="32">
        <f>G9</f>
        <v>0</v>
      </c>
      <c r="H8" s="32">
        <f>H9</f>
        <v>0</v>
      </c>
      <c r="I8" s="32">
        <f>I9</f>
        <v>0</v>
      </c>
      <c r="J8" s="32">
        <f>J9</f>
        <v>0</v>
      </c>
      <c r="K8" s="32">
        <f>K9</f>
        <v>1000</v>
      </c>
      <c r="L8" s="32">
        <f>L9</f>
        <v>0</v>
      </c>
      <c r="M8" s="32">
        <f>M9</f>
        <v>1000</v>
      </c>
      <c r="N8" s="115"/>
    </row>
    <row r="9" spans="1:256" ht="20.25" customHeight="1">
      <c r="A9" s="111" t="s">
        <v>32</v>
      </c>
      <c r="B9" s="114"/>
      <c r="C9" s="113"/>
      <c r="D9" s="32">
        <f>D10</f>
        <v>0</v>
      </c>
      <c r="E9" s="32">
        <f>E10</f>
        <v>0</v>
      </c>
      <c r="F9" s="32">
        <f>F10</f>
        <v>3</v>
      </c>
      <c r="G9" s="32">
        <f>G10</f>
        <v>0</v>
      </c>
      <c r="H9" s="32">
        <f>H10</f>
        <v>0</v>
      </c>
      <c r="I9" s="32">
        <f>I10</f>
        <v>0</v>
      </c>
      <c r="J9" s="32">
        <f>J10</f>
        <v>0</v>
      </c>
      <c r="K9" s="32">
        <f>K10</f>
        <v>1000</v>
      </c>
      <c r="L9" s="32">
        <f>L10</f>
        <v>0</v>
      </c>
      <c r="M9" s="32">
        <f>M10</f>
        <v>1000</v>
      </c>
      <c r="N9" s="34"/>
      <c r="O9" s="30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34"/>
      <c r="AB9" s="30"/>
      <c r="AC9" s="31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/>
      <c r="AO9" s="35"/>
      <c r="AP9" s="36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3"/>
      <c r="BB9" s="35"/>
      <c r="BC9" s="36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3"/>
      <c r="BO9" s="35"/>
      <c r="BP9" s="36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3"/>
      <c r="CB9" s="35"/>
      <c r="CC9" s="36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3"/>
      <c r="CO9" s="35"/>
      <c r="CP9" s="36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3"/>
      <c r="DB9" s="35"/>
      <c r="DC9" s="36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3"/>
      <c r="DO9" s="35"/>
      <c r="DP9" s="36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3"/>
      <c r="EB9" s="35"/>
      <c r="EC9" s="36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3"/>
      <c r="EO9" s="35"/>
      <c r="EP9" s="36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3"/>
      <c r="FB9" s="35"/>
      <c r="FC9" s="36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3"/>
      <c r="FO9" s="35"/>
      <c r="FP9" s="36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3"/>
      <c r="GB9" s="35"/>
      <c r="GC9" s="36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3"/>
      <c r="GO9" s="35"/>
      <c r="GP9" s="36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3"/>
      <c r="HB9" s="35"/>
      <c r="HC9" s="36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3"/>
      <c r="HO9" s="35"/>
      <c r="HP9" s="36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3"/>
      <c r="IB9" s="35"/>
      <c r="IC9" s="36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3"/>
      <c r="IO9" s="35"/>
      <c r="IP9" s="36"/>
      <c r="IQ9" s="32"/>
      <c r="IR9" s="32"/>
      <c r="IS9" s="32"/>
      <c r="IT9" s="32"/>
      <c r="IU9" s="32"/>
      <c r="IV9" s="32"/>
    </row>
    <row r="10" spans="1:26" ht="26.25" customHeight="1">
      <c r="A10" s="111" t="s">
        <v>78</v>
      </c>
      <c r="B10" s="114"/>
      <c r="C10" s="113"/>
      <c r="D10" s="112">
        <f>SUM(D11:D13)</f>
        <v>0</v>
      </c>
      <c r="E10" s="112">
        <f>SUM(E11:E13)</f>
        <v>0</v>
      </c>
      <c r="F10" s="112">
        <f>SUM(F11:F13)</f>
        <v>3</v>
      </c>
      <c r="G10" s="112">
        <f>SUM(G11:G13)</f>
        <v>0</v>
      </c>
      <c r="H10" s="112">
        <f>SUM(H11:H13)</f>
        <v>0</v>
      </c>
      <c r="I10" s="112">
        <f>SUM(I11:I13)</f>
        <v>0</v>
      </c>
      <c r="J10" s="112">
        <f>SUM(J11:J13)</f>
        <v>0</v>
      </c>
      <c r="K10" s="112">
        <f>SUM(K11:K13)</f>
        <v>1000</v>
      </c>
      <c r="L10" s="112">
        <f>SUM(L11:L13)</f>
        <v>0</v>
      </c>
      <c r="M10" s="112">
        <f>SUM(M11:M13)</f>
        <v>1000</v>
      </c>
      <c r="N10" s="3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11"/>
      <c r="B11" s="110" t="s">
        <v>49</v>
      </c>
      <c r="C11" s="109" t="s">
        <v>50</v>
      </c>
      <c r="D11" s="108">
        <f>SUM(D12:D12)</f>
        <v>0</v>
      </c>
      <c r="E11" s="108">
        <v>0</v>
      </c>
      <c r="F11" s="108">
        <v>1</v>
      </c>
      <c r="G11" s="108">
        <v>0</v>
      </c>
      <c r="H11" s="108">
        <v>0</v>
      </c>
      <c r="I11" s="108">
        <v>0</v>
      </c>
      <c r="J11" s="108">
        <v>0</v>
      </c>
      <c r="K11" s="108">
        <f>L11+M11</f>
        <v>800</v>
      </c>
      <c r="L11" s="112">
        <f>SUM(L12:L12)</f>
        <v>0</v>
      </c>
      <c r="M11" s="107">
        <v>800</v>
      </c>
      <c r="N11" s="3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14" ht="18" customHeight="1">
      <c r="A12" s="111"/>
      <c r="B12" s="110" t="s">
        <v>49</v>
      </c>
      <c r="C12" s="109" t="s">
        <v>51</v>
      </c>
      <c r="D12" s="108">
        <f>SUM(D13:D13)</f>
        <v>0</v>
      </c>
      <c r="E12" s="108">
        <f>SUM(E13:E13)</f>
        <v>0</v>
      </c>
      <c r="F12" s="108">
        <v>1</v>
      </c>
      <c r="G12" s="108">
        <f>SUM(G13:G13)</f>
        <v>0</v>
      </c>
      <c r="H12" s="108">
        <f>SUM(H13:H13)</f>
        <v>0</v>
      </c>
      <c r="I12" s="108">
        <v>0</v>
      </c>
      <c r="J12" s="108">
        <v>0</v>
      </c>
      <c r="K12" s="108">
        <f>SUM(K13:K13)</f>
        <v>100</v>
      </c>
      <c r="L12" s="112">
        <f>SUM(L13:L13)</f>
        <v>0</v>
      </c>
      <c r="M12" s="107">
        <v>100</v>
      </c>
      <c r="N12" s="38"/>
    </row>
    <row r="13" spans="1:14" s="1" customFormat="1" ht="18" customHeight="1">
      <c r="A13" s="111"/>
      <c r="B13" s="110" t="s">
        <v>49</v>
      </c>
      <c r="C13" s="109" t="s">
        <v>52</v>
      </c>
      <c r="D13" s="108">
        <v>0</v>
      </c>
      <c r="E13" s="108">
        <v>0</v>
      </c>
      <c r="F13" s="108">
        <v>1</v>
      </c>
      <c r="G13" s="108">
        <v>0</v>
      </c>
      <c r="H13" s="108">
        <v>0</v>
      </c>
      <c r="I13" s="108">
        <v>0</v>
      </c>
      <c r="J13" s="108">
        <v>0</v>
      </c>
      <c r="K13" s="108">
        <f>L13+M13</f>
        <v>100</v>
      </c>
      <c r="L13" s="108">
        <v>0</v>
      </c>
      <c r="M13" s="107">
        <v>100</v>
      </c>
      <c r="N13" s="37"/>
    </row>
    <row r="14" spans="1:26" ht="12.75" customHeight="1">
      <c r="A14" s="106"/>
      <c r="B14" s="105"/>
      <c r="C14" s="104"/>
      <c r="D14" s="103"/>
      <c r="E14" s="103"/>
      <c r="F14" s="103"/>
      <c r="G14" s="103"/>
      <c r="H14" s="103"/>
      <c r="I14" s="103"/>
      <c r="J14" s="103"/>
      <c r="K14" s="102"/>
      <c r="L14" s="103"/>
      <c r="M14" s="102"/>
      <c r="N14" s="10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14" ht="28.5" customHeight="1">
      <c r="A15" s="59" t="s">
        <v>64</v>
      </c>
      <c r="B15" s="59"/>
      <c r="C15" s="60" t="s">
        <v>65</v>
      </c>
      <c r="D15" s="60"/>
      <c r="E15" s="60"/>
      <c r="F15" s="60"/>
      <c r="G15" s="1"/>
      <c r="H15" s="61"/>
      <c r="I15" s="62" t="s">
        <v>25</v>
      </c>
      <c r="J15" s="61"/>
      <c r="K15" s="1"/>
      <c r="L15" s="1"/>
      <c r="M15" s="59" t="s">
        <v>66</v>
      </c>
      <c r="N15" s="32"/>
    </row>
    <row r="16" spans="8:14" s="1" customFormat="1" ht="19.5" customHeight="1">
      <c r="H16" s="61"/>
      <c r="I16" s="62" t="s">
        <v>24</v>
      </c>
      <c r="J16" s="61"/>
      <c r="N16" s="37"/>
    </row>
    <row r="17" spans="3:5" s="1" customFormat="1" ht="15.75" customHeight="1">
      <c r="C17" s="59"/>
      <c r="D17" s="60"/>
      <c r="E17" s="63"/>
    </row>
    <row r="18" spans="1:12" s="1" customFormat="1" ht="16.5">
      <c r="A18" s="59" t="s">
        <v>67</v>
      </c>
      <c r="B18" s="64"/>
      <c r="C18" s="65"/>
      <c r="D18" s="64"/>
      <c r="E18" s="64"/>
      <c r="F18" s="64"/>
      <c r="G18" s="64"/>
      <c r="H18" s="64"/>
      <c r="I18" s="64"/>
      <c r="J18" s="64"/>
      <c r="L18" s="59"/>
    </row>
    <row r="19" spans="1:12" s="1" customFormat="1" ht="16.5" customHeight="1">
      <c r="A19" s="66" t="s">
        <v>84</v>
      </c>
      <c r="B19" s="64"/>
      <c r="C19" s="65"/>
      <c r="D19" s="64"/>
      <c r="E19" s="64"/>
      <c r="F19" s="64"/>
      <c r="G19" s="64"/>
      <c r="H19" s="64"/>
      <c r="I19" s="64"/>
      <c r="J19" s="64"/>
      <c r="L19" s="59"/>
    </row>
    <row r="20" spans="1:3" s="1" customFormat="1" ht="18" customHeight="1">
      <c r="A20" s="44" t="s">
        <v>68</v>
      </c>
      <c r="C20" s="65"/>
    </row>
    <row r="21" spans="1:3" s="1" customFormat="1" ht="18" customHeight="1">
      <c r="A21" s="59" t="s">
        <v>69</v>
      </c>
      <c r="C21" s="65"/>
    </row>
    <row r="22" spans="1:3" s="1" customFormat="1" ht="18" customHeight="1">
      <c r="A22" s="59" t="s">
        <v>70</v>
      </c>
      <c r="C22" s="65"/>
    </row>
    <row r="23" spans="1:14" s="67" customFormat="1" ht="18" customHeight="1">
      <c r="A23" s="44" t="s">
        <v>71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0" t="s">
        <v>85</v>
      </c>
    </row>
  </sheetData>
  <sheetProtection/>
  <mergeCells count="11">
    <mergeCell ref="H6:H7"/>
    <mergeCell ref="I6:I7"/>
    <mergeCell ref="L1:N1"/>
    <mergeCell ref="L2:N2"/>
    <mergeCell ref="C6:C7"/>
    <mergeCell ref="J6:J7"/>
    <mergeCell ref="D5:J5"/>
    <mergeCell ref="D6:D7"/>
    <mergeCell ref="E6:E7"/>
    <mergeCell ref="F6:F7"/>
    <mergeCell ref="G6:G7"/>
  </mergeCells>
  <printOptions horizontalCentered="1"/>
  <pageMargins left="0.3937007874015748" right="0" top="0.7874015748031497" bottom="0.3937007874015748" header="0.31496062992125984" footer="0.31496062992125984"/>
  <pageSetup horizontalDpi="300" verticalDpi="3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5.75"/>
  <cols>
    <col min="1" max="1" width="19.375" style="5" customWidth="1"/>
    <col min="2" max="2" width="10.50390625" style="5" customWidth="1"/>
    <col min="3" max="3" width="23.875" style="5" customWidth="1"/>
    <col min="4" max="4" width="9.25390625" style="5" customWidth="1"/>
    <col min="5" max="5" width="9.375" style="5" customWidth="1"/>
    <col min="6" max="6" width="8.00390625" style="5" customWidth="1"/>
    <col min="7" max="7" width="8.375" style="5" customWidth="1"/>
    <col min="8" max="8" width="10.625" style="5" customWidth="1"/>
    <col min="9" max="9" width="9.375" style="5" customWidth="1"/>
    <col min="10" max="10" width="8.875" style="5" customWidth="1"/>
    <col min="11" max="11" width="11.50390625" style="5" customWidth="1"/>
    <col min="12" max="12" width="9.875" style="5" customWidth="1"/>
    <col min="13" max="13" width="15.125" style="5" customWidth="1"/>
    <col min="14" max="14" width="19.625" style="5" customWidth="1"/>
    <col min="15" max="15" width="6.125" style="5" customWidth="1"/>
    <col min="16" max="16" width="6.625" style="5" customWidth="1"/>
    <col min="17" max="16384" width="9.00390625" style="5" customWidth="1"/>
  </cols>
  <sheetData>
    <row r="1" spans="1:14" ht="16.5">
      <c r="A1" s="2" t="s">
        <v>15</v>
      </c>
      <c r="B1" s="2"/>
      <c r="C1" s="3" t="s">
        <v>29</v>
      </c>
      <c r="D1" s="4"/>
      <c r="E1" s="4"/>
      <c r="F1" s="4"/>
      <c r="G1" s="4"/>
      <c r="H1" s="4"/>
      <c r="I1" s="4"/>
      <c r="J1" s="2" t="s">
        <v>13</v>
      </c>
      <c r="K1" s="2"/>
      <c r="L1" s="90" t="s">
        <v>8</v>
      </c>
      <c r="M1" s="91"/>
      <c r="N1" s="92"/>
    </row>
    <row r="2" spans="1:14" ht="16.5">
      <c r="A2" s="2" t="s">
        <v>22</v>
      </c>
      <c r="B2" s="6"/>
      <c r="C2" s="7" t="s">
        <v>30</v>
      </c>
      <c r="D2" s="8"/>
      <c r="E2" s="8"/>
      <c r="F2" s="8"/>
      <c r="G2" s="8"/>
      <c r="H2" s="8"/>
      <c r="I2" s="8"/>
      <c r="J2" s="2" t="s">
        <v>14</v>
      </c>
      <c r="K2" s="2"/>
      <c r="L2" s="90" t="s">
        <v>6</v>
      </c>
      <c r="M2" s="91"/>
      <c r="N2" s="92"/>
    </row>
    <row r="3" spans="1:14" ht="45" customHeight="1">
      <c r="A3" s="40" t="s">
        <v>81</v>
      </c>
      <c r="B3" s="10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6.5">
      <c r="A4" s="11" t="s">
        <v>31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20" customFormat="1" ht="19.5" customHeight="1">
      <c r="A5" s="13" t="s">
        <v>0</v>
      </c>
      <c r="B5" s="14"/>
      <c r="C5" s="15" t="s">
        <v>27</v>
      </c>
      <c r="D5" s="97" t="s">
        <v>23</v>
      </c>
      <c r="E5" s="98"/>
      <c r="F5" s="98"/>
      <c r="G5" s="98"/>
      <c r="H5" s="98"/>
      <c r="I5" s="98"/>
      <c r="J5" s="99"/>
      <c r="K5" s="16" t="s">
        <v>11</v>
      </c>
      <c r="L5" s="17"/>
      <c r="M5" s="18"/>
      <c r="N5" s="19" t="s">
        <v>1</v>
      </c>
    </row>
    <row r="6" spans="1:14" s="20" customFormat="1" ht="42.75" customHeight="1">
      <c r="A6" s="39" t="s">
        <v>10</v>
      </c>
      <c r="B6" s="21" t="s">
        <v>2</v>
      </c>
      <c r="C6" s="93" t="s">
        <v>28</v>
      </c>
      <c r="D6" s="95" t="s">
        <v>9</v>
      </c>
      <c r="E6" s="95" t="s">
        <v>16</v>
      </c>
      <c r="F6" s="95" t="s">
        <v>17</v>
      </c>
      <c r="G6" s="95" t="s">
        <v>18</v>
      </c>
      <c r="H6" s="95" t="s">
        <v>19</v>
      </c>
      <c r="I6" s="95" t="s">
        <v>20</v>
      </c>
      <c r="J6" s="95" t="s">
        <v>21</v>
      </c>
      <c r="K6" s="22" t="s">
        <v>3</v>
      </c>
      <c r="L6" s="23"/>
      <c r="M6" s="24"/>
      <c r="N6" s="25" t="s">
        <v>26</v>
      </c>
    </row>
    <row r="7" spans="1:14" s="20" customFormat="1" ht="49.5" customHeight="1">
      <c r="A7" s="26"/>
      <c r="B7" s="27"/>
      <c r="C7" s="94"/>
      <c r="D7" s="96"/>
      <c r="E7" s="96"/>
      <c r="F7" s="96"/>
      <c r="G7" s="96"/>
      <c r="H7" s="96"/>
      <c r="I7" s="96"/>
      <c r="J7" s="96"/>
      <c r="K7" s="28" t="s">
        <v>7</v>
      </c>
      <c r="L7" s="28" t="s">
        <v>4</v>
      </c>
      <c r="M7" s="28" t="s">
        <v>12</v>
      </c>
      <c r="N7" s="29"/>
    </row>
    <row r="8" spans="1:14" s="20" customFormat="1" ht="25.5" customHeight="1">
      <c r="A8" s="68" t="s">
        <v>5</v>
      </c>
      <c r="B8" s="69"/>
      <c r="C8" s="31"/>
      <c r="D8" s="79">
        <f>D15+D31+D9+D39</f>
        <v>20</v>
      </c>
      <c r="E8" s="79">
        <f aca="true" t="shared" si="0" ref="E8:M8">E15+E31+E9+E39</f>
        <v>0</v>
      </c>
      <c r="F8" s="79">
        <f t="shared" si="0"/>
        <v>5</v>
      </c>
      <c r="G8" s="79">
        <f t="shared" si="0"/>
        <v>0</v>
      </c>
      <c r="H8" s="79">
        <f t="shared" si="0"/>
        <v>1</v>
      </c>
      <c r="I8" s="79">
        <f t="shared" si="0"/>
        <v>4</v>
      </c>
      <c r="J8" s="79">
        <f t="shared" si="0"/>
        <v>9</v>
      </c>
      <c r="K8" s="79">
        <f t="shared" si="0"/>
        <v>209487</v>
      </c>
      <c r="L8" s="79">
        <f t="shared" si="0"/>
        <v>21422</v>
      </c>
      <c r="M8" s="79">
        <f t="shared" si="0"/>
        <v>188065</v>
      </c>
      <c r="N8" s="70"/>
    </row>
    <row r="9" spans="1:26" s="52" customFormat="1" ht="30" customHeight="1">
      <c r="A9" s="71" t="s">
        <v>73</v>
      </c>
      <c r="B9" s="54"/>
      <c r="C9" s="50"/>
      <c r="D9" s="79">
        <f>+D10</f>
        <v>1</v>
      </c>
      <c r="E9" s="79">
        <f aca="true" t="shared" si="1" ref="E9:M9">+E10</f>
        <v>0</v>
      </c>
      <c r="F9" s="79">
        <f t="shared" si="1"/>
        <v>1</v>
      </c>
      <c r="G9" s="79">
        <f t="shared" si="1"/>
        <v>0</v>
      </c>
      <c r="H9" s="79">
        <f t="shared" si="1"/>
        <v>0</v>
      </c>
      <c r="I9" s="79">
        <f t="shared" si="1"/>
        <v>2</v>
      </c>
      <c r="J9" s="79">
        <f t="shared" si="1"/>
        <v>1</v>
      </c>
      <c r="K9" s="79">
        <f t="shared" si="1"/>
        <v>10261</v>
      </c>
      <c r="L9" s="79">
        <f t="shared" si="1"/>
        <v>416</v>
      </c>
      <c r="M9" s="79">
        <f t="shared" si="1"/>
        <v>9845</v>
      </c>
      <c r="N9" s="82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52" customFormat="1" ht="26.25" customHeight="1">
      <c r="A10" s="71" t="s">
        <v>79</v>
      </c>
      <c r="B10" s="42"/>
      <c r="C10" s="50"/>
      <c r="D10" s="79">
        <f>SUM(D11:D14)</f>
        <v>1</v>
      </c>
      <c r="E10" s="79">
        <f aca="true" t="shared" si="2" ref="E10:M10">SUM(E11:E14)</f>
        <v>0</v>
      </c>
      <c r="F10" s="79">
        <f t="shared" si="2"/>
        <v>1</v>
      </c>
      <c r="G10" s="79">
        <f t="shared" si="2"/>
        <v>0</v>
      </c>
      <c r="H10" s="79">
        <f t="shared" si="2"/>
        <v>0</v>
      </c>
      <c r="I10" s="79">
        <f t="shared" si="2"/>
        <v>2</v>
      </c>
      <c r="J10" s="79">
        <f t="shared" si="2"/>
        <v>1</v>
      </c>
      <c r="K10" s="79">
        <f t="shared" si="2"/>
        <v>10261</v>
      </c>
      <c r="L10" s="79">
        <f t="shared" si="2"/>
        <v>416</v>
      </c>
      <c r="M10" s="79">
        <f t="shared" si="2"/>
        <v>9845</v>
      </c>
      <c r="N10" s="82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52" customFormat="1" ht="31.5" customHeight="1">
      <c r="A11" s="76"/>
      <c r="B11" s="42" t="s">
        <v>58</v>
      </c>
      <c r="C11" s="53" t="s">
        <v>59</v>
      </c>
      <c r="D11" s="55">
        <v>0</v>
      </c>
      <c r="E11" s="55">
        <v>0</v>
      </c>
      <c r="F11" s="55">
        <v>1</v>
      </c>
      <c r="G11" s="55">
        <v>0</v>
      </c>
      <c r="H11" s="55">
        <v>0</v>
      </c>
      <c r="I11" s="55">
        <v>0</v>
      </c>
      <c r="J11" s="55">
        <v>0</v>
      </c>
      <c r="K11" s="55">
        <f>L11+M11</f>
        <v>702</v>
      </c>
      <c r="L11" s="55">
        <v>0</v>
      </c>
      <c r="M11" s="55">
        <v>702</v>
      </c>
      <c r="N11" s="83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52" customFormat="1" ht="31.5" customHeight="1">
      <c r="A12" s="76"/>
      <c r="B12" s="42" t="s">
        <v>58</v>
      </c>
      <c r="C12" s="53" t="s">
        <v>60</v>
      </c>
      <c r="D12" s="55">
        <v>1</v>
      </c>
      <c r="E12" s="55">
        <v>0</v>
      </c>
      <c r="F12" s="55">
        <v>0</v>
      </c>
      <c r="G12" s="55">
        <v>0</v>
      </c>
      <c r="H12" s="55">
        <v>0</v>
      </c>
      <c r="I12" s="55">
        <v>1</v>
      </c>
      <c r="J12" s="55">
        <v>0</v>
      </c>
      <c r="K12" s="55">
        <f>L12+M12</f>
        <v>2501</v>
      </c>
      <c r="L12" s="55">
        <v>416</v>
      </c>
      <c r="M12" s="55">
        <v>2085</v>
      </c>
      <c r="N12" s="83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52" customFormat="1" ht="31.5" customHeight="1">
      <c r="A13" s="76"/>
      <c r="B13" s="42" t="s">
        <v>58</v>
      </c>
      <c r="C13" s="53" t="s">
        <v>61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1</v>
      </c>
      <c r="J13" s="55">
        <v>0</v>
      </c>
      <c r="K13" s="55">
        <f>L13+M13</f>
        <v>80</v>
      </c>
      <c r="L13" s="55">
        <v>0</v>
      </c>
      <c r="M13" s="55">
        <v>80</v>
      </c>
      <c r="N13" s="83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52" customFormat="1" ht="31.5" customHeight="1">
      <c r="A14" s="76"/>
      <c r="B14" s="42" t="s">
        <v>58</v>
      </c>
      <c r="C14" s="53" t="s">
        <v>62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1</v>
      </c>
      <c r="K14" s="55">
        <f>L14+M14</f>
        <v>6978</v>
      </c>
      <c r="L14" s="55">
        <v>0</v>
      </c>
      <c r="M14" s="55">
        <v>6978</v>
      </c>
      <c r="N14" s="84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56" ht="20.25" customHeight="1">
      <c r="A15" s="71" t="s">
        <v>32</v>
      </c>
      <c r="B15" s="54"/>
      <c r="C15" s="50"/>
      <c r="D15" s="78">
        <f>D16+D18+D27</f>
        <v>18</v>
      </c>
      <c r="E15" s="78">
        <f aca="true" t="shared" si="3" ref="E15:L15">E16+E18+E27</f>
        <v>0</v>
      </c>
      <c r="F15" s="78">
        <f t="shared" si="3"/>
        <v>4</v>
      </c>
      <c r="G15" s="78">
        <f t="shared" si="3"/>
        <v>0</v>
      </c>
      <c r="H15" s="78">
        <f t="shared" si="3"/>
        <v>1</v>
      </c>
      <c r="I15" s="78">
        <f t="shared" si="3"/>
        <v>0</v>
      </c>
      <c r="J15" s="78">
        <f t="shared" si="3"/>
        <v>4</v>
      </c>
      <c r="K15" s="78">
        <f t="shared" si="3"/>
        <v>72662</v>
      </c>
      <c r="L15" s="78">
        <f t="shared" si="3"/>
        <v>19662</v>
      </c>
      <c r="M15" s="78">
        <f>M16+M18+M27</f>
        <v>53000</v>
      </c>
      <c r="N15" s="72"/>
      <c r="O15" s="30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4"/>
      <c r="AB15" s="30"/>
      <c r="AC15" s="31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3"/>
      <c r="AO15" s="35"/>
      <c r="AP15" s="36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3"/>
      <c r="BB15" s="35"/>
      <c r="BC15" s="36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3"/>
      <c r="BO15" s="35"/>
      <c r="BP15" s="36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3"/>
      <c r="CB15" s="35"/>
      <c r="CC15" s="36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3"/>
      <c r="CO15" s="35"/>
      <c r="CP15" s="36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B15" s="35"/>
      <c r="DC15" s="36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3"/>
      <c r="DO15" s="35"/>
      <c r="DP15" s="36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3"/>
      <c r="EB15" s="35"/>
      <c r="EC15" s="36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3"/>
      <c r="EO15" s="35"/>
      <c r="EP15" s="36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3"/>
      <c r="FB15" s="35"/>
      <c r="FC15" s="36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3"/>
      <c r="FO15" s="35"/>
      <c r="FP15" s="36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3"/>
      <c r="GB15" s="35"/>
      <c r="GC15" s="36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3"/>
      <c r="GO15" s="35"/>
      <c r="GP15" s="36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3"/>
      <c r="HB15" s="35"/>
      <c r="HC15" s="36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3"/>
      <c r="HO15" s="35"/>
      <c r="HP15" s="36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3"/>
      <c r="IB15" s="35"/>
      <c r="IC15" s="36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3"/>
      <c r="IO15" s="35"/>
      <c r="IP15" s="36"/>
      <c r="IQ15" s="32"/>
      <c r="IR15" s="32"/>
      <c r="IS15" s="32"/>
      <c r="IT15" s="32"/>
      <c r="IU15" s="32"/>
      <c r="IV15" s="32"/>
    </row>
    <row r="16" spans="1:26" ht="26.25" customHeight="1">
      <c r="A16" s="41" t="s">
        <v>33</v>
      </c>
      <c r="B16" s="42"/>
      <c r="C16" s="43"/>
      <c r="D16" s="78">
        <f>SUM(D17:D17)</f>
        <v>5</v>
      </c>
      <c r="E16" s="78">
        <f aca="true" t="shared" si="4" ref="E16:L16">SUM(E17:E17)</f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7000</v>
      </c>
      <c r="L16" s="78">
        <f t="shared" si="4"/>
        <v>5000</v>
      </c>
      <c r="M16" s="78">
        <f>SUM(M17:M17)</f>
        <v>2000</v>
      </c>
      <c r="N16" s="3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73"/>
      <c r="B17" s="42" t="s">
        <v>34</v>
      </c>
      <c r="C17" s="45" t="s">
        <v>35</v>
      </c>
      <c r="D17" s="55">
        <v>5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f>L17+M17</f>
        <v>7000</v>
      </c>
      <c r="L17" s="55">
        <v>5000</v>
      </c>
      <c r="M17" s="55">
        <v>2000</v>
      </c>
      <c r="N17" s="3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14" ht="26.25" customHeight="1">
      <c r="A18" s="41" t="s">
        <v>36</v>
      </c>
      <c r="B18" s="46"/>
      <c r="C18" s="43"/>
      <c r="D18" s="78">
        <f>SUM(D19:D26)</f>
        <v>13</v>
      </c>
      <c r="E18" s="78">
        <f aca="true" t="shared" si="5" ref="E18:M18">SUM(E19:E26)</f>
        <v>0</v>
      </c>
      <c r="F18" s="78">
        <f t="shared" si="5"/>
        <v>1</v>
      </c>
      <c r="G18" s="78">
        <f t="shared" si="5"/>
        <v>0</v>
      </c>
      <c r="H18" s="78">
        <f t="shared" si="5"/>
        <v>1</v>
      </c>
      <c r="I18" s="78">
        <f t="shared" si="5"/>
        <v>0</v>
      </c>
      <c r="J18" s="78">
        <f t="shared" si="5"/>
        <v>4</v>
      </c>
      <c r="K18" s="78">
        <f t="shared" si="5"/>
        <v>64662</v>
      </c>
      <c r="L18" s="78">
        <f t="shared" si="5"/>
        <v>14662</v>
      </c>
      <c r="M18" s="78">
        <f t="shared" si="5"/>
        <v>50000</v>
      </c>
      <c r="N18" s="38"/>
    </row>
    <row r="19" spans="1:26" ht="21.75" customHeight="1">
      <c r="A19" s="73"/>
      <c r="B19" s="42" t="s">
        <v>42</v>
      </c>
      <c r="C19" s="45" t="s">
        <v>35</v>
      </c>
      <c r="D19" s="55">
        <v>11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f aca="true" t="shared" si="6" ref="K19:K26">L19+M19</f>
        <v>14000</v>
      </c>
      <c r="L19" s="55">
        <v>13000</v>
      </c>
      <c r="M19" s="55">
        <v>1000</v>
      </c>
      <c r="N19" s="4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.75" customHeight="1">
      <c r="A20" s="73"/>
      <c r="B20" s="42" t="s">
        <v>42</v>
      </c>
      <c r="C20" s="45" t="s">
        <v>43</v>
      </c>
      <c r="D20" s="55">
        <v>0</v>
      </c>
      <c r="E20" s="55">
        <v>0</v>
      </c>
      <c r="F20" s="55">
        <v>1</v>
      </c>
      <c r="G20" s="55">
        <v>0</v>
      </c>
      <c r="H20" s="55">
        <v>0</v>
      </c>
      <c r="I20" s="55">
        <v>0</v>
      </c>
      <c r="J20" s="55">
        <v>0</v>
      </c>
      <c r="K20" s="55">
        <f t="shared" si="6"/>
        <v>62</v>
      </c>
      <c r="L20" s="55">
        <v>62</v>
      </c>
      <c r="M20" s="55">
        <v>0</v>
      </c>
      <c r="N20" s="4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14" s="1" customFormat="1" ht="21.75" customHeight="1">
      <c r="A21" s="47"/>
      <c r="B21" s="42" t="s">
        <v>37</v>
      </c>
      <c r="C21" s="45" t="s">
        <v>38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2</v>
      </c>
      <c r="K21" s="55">
        <f t="shared" si="6"/>
        <v>30000</v>
      </c>
      <c r="L21" s="55">
        <v>0</v>
      </c>
      <c r="M21" s="55">
        <v>30000</v>
      </c>
      <c r="N21" s="48" t="s">
        <v>39</v>
      </c>
    </row>
    <row r="22" spans="1:26" ht="21.75" customHeight="1">
      <c r="A22" s="47"/>
      <c r="B22" s="42" t="s">
        <v>37</v>
      </c>
      <c r="C22" s="45" t="s">
        <v>40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1</v>
      </c>
      <c r="K22" s="55">
        <f t="shared" si="6"/>
        <v>9000</v>
      </c>
      <c r="L22" s="55">
        <v>0</v>
      </c>
      <c r="M22" s="55">
        <v>9000</v>
      </c>
      <c r="N22" s="48" t="s">
        <v>41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>
      <c r="A23" s="73"/>
      <c r="B23" s="42" t="s">
        <v>37</v>
      </c>
      <c r="C23" s="45" t="s">
        <v>44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1</v>
      </c>
      <c r="K23" s="55">
        <f t="shared" si="6"/>
        <v>1600</v>
      </c>
      <c r="L23" s="55">
        <v>1600</v>
      </c>
      <c r="M23" s="55">
        <v>0</v>
      </c>
      <c r="N23" s="49" t="s">
        <v>45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75" customHeight="1">
      <c r="A24" s="73"/>
      <c r="B24" s="42" t="s">
        <v>37</v>
      </c>
      <c r="C24" s="45" t="s">
        <v>46</v>
      </c>
      <c r="D24" s="55">
        <v>0</v>
      </c>
      <c r="E24" s="55">
        <v>0</v>
      </c>
      <c r="F24" s="55">
        <v>0</v>
      </c>
      <c r="G24" s="55">
        <v>0</v>
      </c>
      <c r="H24" s="55">
        <v>1</v>
      </c>
      <c r="I24" s="55">
        <v>0</v>
      </c>
      <c r="J24" s="55">
        <v>0</v>
      </c>
      <c r="K24" s="55">
        <f t="shared" si="6"/>
        <v>800</v>
      </c>
      <c r="L24" s="55">
        <v>0</v>
      </c>
      <c r="M24" s="55">
        <v>800</v>
      </c>
      <c r="N24" s="4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75" customHeight="1">
      <c r="A25" s="73"/>
      <c r="B25" s="42" t="s">
        <v>37</v>
      </c>
      <c r="C25" s="45" t="s">
        <v>47</v>
      </c>
      <c r="D25" s="55">
        <v>1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f t="shared" si="6"/>
        <v>2000</v>
      </c>
      <c r="L25" s="55">
        <v>0</v>
      </c>
      <c r="M25" s="55">
        <v>2000</v>
      </c>
      <c r="N25" s="4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.75" customHeight="1">
      <c r="A26" s="73"/>
      <c r="B26" s="42" t="s">
        <v>37</v>
      </c>
      <c r="C26" s="45" t="s">
        <v>48</v>
      </c>
      <c r="D26" s="55">
        <v>1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f t="shared" si="6"/>
        <v>7200</v>
      </c>
      <c r="L26" s="55">
        <v>0</v>
      </c>
      <c r="M26" s="55">
        <v>7200</v>
      </c>
      <c r="N26" s="4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>
      <c r="A27" s="71" t="s">
        <v>78</v>
      </c>
      <c r="B27" s="54"/>
      <c r="C27" s="50"/>
      <c r="D27" s="78">
        <f>SUM(D28:D30)</f>
        <v>0</v>
      </c>
      <c r="E27" s="78">
        <f aca="true" t="shared" si="7" ref="E27:M27">SUM(E28:E30)</f>
        <v>0</v>
      </c>
      <c r="F27" s="78">
        <f t="shared" si="7"/>
        <v>3</v>
      </c>
      <c r="G27" s="78">
        <f t="shared" si="7"/>
        <v>0</v>
      </c>
      <c r="H27" s="78">
        <f t="shared" si="7"/>
        <v>0</v>
      </c>
      <c r="I27" s="78">
        <f t="shared" si="7"/>
        <v>0</v>
      </c>
      <c r="J27" s="78">
        <f t="shared" si="7"/>
        <v>0</v>
      </c>
      <c r="K27" s="78">
        <f t="shared" si="7"/>
        <v>1000</v>
      </c>
      <c r="L27" s="78">
        <f t="shared" si="7"/>
        <v>0</v>
      </c>
      <c r="M27" s="78">
        <f t="shared" si="7"/>
        <v>1000</v>
      </c>
      <c r="N27" s="4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71"/>
      <c r="B28" s="74" t="s">
        <v>49</v>
      </c>
      <c r="C28" s="75" t="s">
        <v>50</v>
      </c>
      <c r="D28" s="55">
        <f>SUM(D29:D29)</f>
        <v>0</v>
      </c>
      <c r="E28" s="55">
        <v>0</v>
      </c>
      <c r="F28" s="55">
        <v>1</v>
      </c>
      <c r="G28" s="55">
        <v>0</v>
      </c>
      <c r="H28" s="55">
        <v>0</v>
      </c>
      <c r="I28" s="55">
        <v>0</v>
      </c>
      <c r="J28" s="55">
        <v>0</v>
      </c>
      <c r="K28" s="55">
        <f>L28+M28</f>
        <v>800</v>
      </c>
      <c r="L28" s="55">
        <f>SUM(L29:L29)</f>
        <v>0</v>
      </c>
      <c r="M28" s="55">
        <v>800</v>
      </c>
      <c r="N28" s="4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14" ht="18" customHeight="1">
      <c r="A29" s="77"/>
      <c r="B29" s="87" t="s">
        <v>49</v>
      </c>
      <c r="C29" s="88" t="s">
        <v>51</v>
      </c>
      <c r="D29" s="80">
        <f>SUM(D30:D30)</f>
        <v>0</v>
      </c>
      <c r="E29" s="80">
        <f>SUM(E30:E30)</f>
        <v>0</v>
      </c>
      <c r="F29" s="80">
        <v>1</v>
      </c>
      <c r="G29" s="80">
        <f>SUM(G30:G30)</f>
        <v>0</v>
      </c>
      <c r="H29" s="80">
        <f>SUM(H30:H30)</f>
        <v>0</v>
      </c>
      <c r="I29" s="80">
        <f>SUM(I30:I30)</f>
        <v>0</v>
      </c>
      <c r="J29" s="80">
        <v>0</v>
      </c>
      <c r="K29" s="80">
        <f>SUM(K30:K30)</f>
        <v>100</v>
      </c>
      <c r="L29" s="80">
        <f>SUM(L30:L30)</f>
        <v>0</v>
      </c>
      <c r="M29" s="80">
        <v>100</v>
      </c>
      <c r="N29" s="89"/>
    </row>
    <row r="30" spans="1:14" s="1" customFormat="1" ht="18" customHeight="1">
      <c r="A30" s="71"/>
      <c r="B30" s="74" t="s">
        <v>49</v>
      </c>
      <c r="C30" s="75" t="s">
        <v>52</v>
      </c>
      <c r="D30" s="55">
        <v>0</v>
      </c>
      <c r="E30" s="55">
        <v>0</v>
      </c>
      <c r="F30" s="55">
        <v>1</v>
      </c>
      <c r="G30" s="55">
        <v>0</v>
      </c>
      <c r="H30" s="55">
        <v>0</v>
      </c>
      <c r="I30" s="55">
        <v>0</v>
      </c>
      <c r="J30" s="55">
        <v>0</v>
      </c>
      <c r="K30" s="55">
        <f>L30+M30</f>
        <v>100</v>
      </c>
      <c r="L30" s="55">
        <v>0</v>
      </c>
      <c r="M30" s="55">
        <v>100</v>
      </c>
      <c r="N30" s="48"/>
    </row>
    <row r="31" spans="1:14" ht="21.75" customHeight="1">
      <c r="A31" s="71" t="s">
        <v>72</v>
      </c>
      <c r="B31" s="46"/>
      <c r="C31" s="43"/>
      <c r="D31" s="78">
        <f>D32+D34+D36</f>
        <v>1</v>
      </c>
      <c r="E31" s="78">
        <f aca="true" t="shared" si="8" ref="E31:M31">E32+E34+E36</f>
        <v>0</v>
      </c>
      <c r="F31" s="78">
        <f t="shared" si="8"/>
        <v>0</v>
      </c>
      <c r="G31" s="78">
        <f t="shared" si="8"/>
        <v>0</v>
      </c>
      <c r="H31" s="78">
        <f t="shared" si="8"/>
        <v>0</v>
      </c>
      <c r="I31" s="78">
        <f t="shared" si="8"/>
        <v>0</v>
      </c>
      <c r="J31" s="78">
        <f t="shared" si="8"/>
        <v>3</v>
      </c>
      <c r="K31" s="78">
        <f t="shared" si="8"/>
        <v>126412</v>
      </c>
      <c r="L31" s="78">
        <f t="shared" si="8"/>
        <v>1282</v>
      </c>
      <c r="M31" s="78">
        <f t="shared" si="8"/>
        <v>125130</v>
      </c>
      <c r="N31" s="81"/>
    </row>
    <row r="32" spans="1:26" s="52" customFormat="1" ht="26.25" customHeight="1">
      <c r="A32" s="71" t="s">
        <v>77</v>
      </c>
      <c r="B32" s="42"/>
      <c r="C32" s="50"/>
      <c r="D32" s="78">
        <f>SUM(D33:D33)</f>
        <v>0</v>
      </c>
      <c r="E32" s="78">
        <f aca="true" t="shared" si="9" ref="E32:M32">SUM(E33:E33)</f>
        <v>0</v>
      </c>
      <c r="F32" s="78">
        <f t="shared" si="9"/>
        <v>0</v>
      </c>
      <c r="G32" s="78">
        <f t="shared" si="9"/>
        <v>0</v>
      </c>
      <c r="H32" s="78">
        <f t="shared" si="9"/>
        <v>0</v>
      </c>
      <c r="I32" s="78">
        <f t="shared" si="9"/>
        <v>0</v>
      </c>
      <c r="J32" s="78">
        <f t="shared" si="9"/>
        <v>1</v>
      </c>
      <c r="K32" s="78">
        <f t="shared" si="9"/>
        <v>800</v>
      </c>
      <c r="L32" s="78">
        <f t="shared" si="9"/>
        <v>800</v>
      </c>
      <c r="M32" s="78">
        <f t="shared" si="9"/>
        <v>0</v>
      </c>
      <c r="N32" s="82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s="52" customFormat="1" ht="18" customHeight="1">
      <c r="A33" s="76"/>
      <c r="B33" s="42" t="s">
        <v>53</v>
      </c>
      <c r="C33" s="53" t="s">
        <v>44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1</v>
      </c>
      <c r="K33" s="55">
        <f>L33+M33</f>
        <v>800</v>
      </c>
      <c r="L33" s="55">
        <v>800</v>
      </c>
      <c r="M33" s="55">
        <v>0</v>
      </c>
      <c r="N33" s="82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s="52" customFormat="1" ht="26.25" customHeight="1">
      <c r="A34" s="71" t="s">
        <v>76</v>
      </c>
      <c r="B34" s="42"/>
      <c r="C34" s="50"/>
      <c r="D34" s="78">
        <f aca="true" t="shared" si="10" ref="D34:M34">D35</f>
        <v>0</v>
      </c>
      <c r="E34" s="78">
        <f t="shared" si="10"/>
        <v>0</v>
      </c>
      <c r="F34" s="78">
        <f t="shared" si="10"/>
        <v>0</v>
      </c>
      <c r="G34" s="78">
        <f t="shared" si="10"/>
        <v>0</v>
      </c>
      <c r="H34" s="78">
        <f t="shared" si="10"/>
        <v>0</v>
      </c>
      <c r="I34" s="78">
        <f t="shared" si="10"/>
        <v>0</v>
      </c>
      <c r="J34" s="78">
        <f t="shared" si="10"/>
        <v>1</v>
      </c>
      <c r="K34" s="78">
        <f t="shared" si="10"/>
        <v>3000</v>
      </c>
      <c r="L34" s="78">
        <f t="shared" si="10"/>
        <v>0</v>
      </c>
      <c r="M34" s="78">
        <f t="shared" si="10"/>
        <v>3000</v>
      </c>
      <c r="N34" s="82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s="52" customFormat="1" ht="18" customHeight="1">
      <c r="A35" s="76"/>
      <c r="B35" s="42" t="s">
        <v>54</v>
      </c>
      <c r="C35" s="53" t="s">
        <v>55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1</v>
      </c>
      <c r="K35" s="55">
        <f>L35+M35</f>
        <v>3000</v>
      </c>
      <c r="L35" s="55">
        <v>0</v>
      </c>
      <c r="M35" s="55">
        <v>3000</v>
      </c>
      <c r="N35" s="82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14" ht="21.75" customHeight="1">
      <c r="A36" s="71" t="s">
        <v>75</v>
      </c>
      <c r="B36" s="46"/>
      <c r="C36" s="43"/>
      <c r="D36" s="78">
        <f>SUM(D37:D38)</f>
        <v>1</v>
      </c>
      <c r="E36" s="78">
        <f aca="true" t="shared" si="11" ref="E36:M36">SUM(E37:E38)</f>
        <v>0</v>
      </c>
      <c r="F36" s="78">
        <f t="shared" si="11"/>
        <v>0</v>
      </c>
      <c r="G36" s="78">
        <f t="shared" si="11"/>
        <v>0</v>
      </c>
      <c r="H36" s="78">
        <f t="shared" si="11"/>
        <v>0</v>
      </c>
      <c r="I36" s="78">
        <f t="shared" si="11"/>
        <v>0</v>
      </c>
      <c r="J36" s="78">
        <f t="shared" si="11"/>
        <v>1</v>
      </c>
      <c r="K36" s="78">
        <f t="shared" si="11"/>
        <v>122612</v>
      </c>
      <c r="L36" s="78">
        <f t="shared" si="11"/>
        <v>482</v>
      </c>
      <c r="M36" s="78">
        <f t="shared" si="11"/>
        <v>122130</v>
      </c>
      <c r="N36" s="81"/>
    </row>
    <row r="37" spans="1:26" ht="21.75" customHeight="1">
      <c r="A37" s="73"/>
      <c r="B37" s="42" t="s">
        <v>56</v>
      </c>
      <c r="C37" s="45" t="s">
        <v>82</v>
      </c>
      <c r="D37" s="55">
        <v>1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f>L37+M37</f>
        <v>122130</v>
      </c>
      <c r="L37" s="55">
        <v>0</v>
      </c>
      <c r="M37" s="55">
        <v>122130</v>
      </c>
      <c r="N37" s="4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75" customHeight="1">
      <c r="A38" s="73"/>
      <c r="B38" s="42" t="s">
        <v>56</v>
      </c>
      <c r="C38" s="45" t="s">
        <v>44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1</v>
      </c>
      <c r="K38" s="55">
        <f>L38+M38</f>
        <v>482</v>
      </c>
      <c r="L38" s="55">
        <v>482</v>
      </c>
      <c r="M38" s="55">
        <f>M50</f>
        <v>0</v>
      </c>
      <c r="N38" s="49" t="s">
        <v>57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14" s="52" customFormat="1" ht="28.5" customHeight="1">
      <c r="A39" s="71" t="s">
        <v>74</v>
      </c>
      <c r="B39" s="56"/>
      <c r="C39" s="50"/>
      <c r="D39" s="78">
        <f>D40</f>
        <v>0</v>
      </c>
      <c r="E39" s="78">
        <f aca="true" t="shared" si="12" ref="E39:M39">E40</f>
        <v>0</v>
      </c>
      <c r="F39" s="78">
        <f t="shared" si="12"/>
        <v>0</v>
      </c>
      <c r="G39" s="78">
        <f t="shared" si="12"/>
        <v>0</v>
      </c>
      <c r="H39" s="78">
        <f t="shared" si="12"/>
        <v>0</v>
      </c>
      <c r="I39" s="78">
        <f t="shared" si="12"/>
        <v>2</v>
      </c>
      <c r="J39" s="78">
        <f t="shared" si="12"/>
        <v>1</v>
      </c>
      <c r="K39" s="78">
        <f t="shared" si="12"/>
        <v>152</v>
      </c>
      <c r="L39" s="78">
        <f t="shared" si="12"/>
        <v>62</v>
      </c>
      <c r="M39" s="78">
        <f t="shared" si="12"/>
        <v>90</v>
      </c>
      <c r="N39" s="85"/>
    </row>
    <row r="40" spans="1:14" s="51" customFormat="1" ht="26.25" customHeight="1">
      <c r="A40" s="77" t="s">
        <v>80</v>
      </c>
      <c r="B40" s="57" t="s">
        <v>63</v>
      </c>
      <c r="C40" s="58" t="s">
        <v>61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2</v>
      </c>
      <c r="J40" s="80">
        <v>1</v>
      </c>
      <c r="K40" s="80">
        <f>L40+M40</f>
        <v>152</v>
      </c>
      <c r="L40" s="80">
        <v>62</v>
      </c>
      <c r="M40" s="80">
        <v>90</v>
      </c>
      <c r="N40" s="86"/>
    </row>
    <row r="41" spans="1:14" ht="28.5" customHeight="1">
      <c r="A41" s="59" t="s">
        <v>64</v>
      </c>
      <c r="B41" s="59"/>
      <c r="C41" s="60" t="s">
        <v>65</v>
      </c>
      <c r="D41" s="60"/>
      <c r="E41" s="60"/>
      <c r="F41" s="60"/>
      <c r="G41" s="1"/>
      <c r="H41" s="61"/>
      <c r="I41" s="62" t="s">
        <v>25</v>
      </c>
      <c r="J41" s="61"/>
      <c r="K41" s="1"/>
      <c r="L41" s="1"/>
      <c r="M41" s="59" t="s">
        <v>66</v>
      </c>
      <c r="N41" s="32"/>
    </row>
    <row r="42" spans="8:14" s="1" customFormat="1" ht="19.5" customHeight="1">
      <c r="H42" s="61"/>
      <c r="I42" s="62" t="s">
        <v>24</v>
      </c>
      <c r="J42" s="61"/>
      <c r="N42" s="37"/>
    </row>
    <row r="43" spans="3:5" s="1" customFormat="1" ht="15.75" customHeight="1">
      <c r="C43" s="59"/>
      <c r="D43" s="60"/>
      <c r="E43" s="63"/>
    </row>
    <row r="44" spans="1:12" s="1" customFormat="1" ht="16.5">
      <c r="A44" s="59" t="s">
        <v>67</v>
      </c>
      <c r="B44" s="64"/>
      <c r="C44" s="65"/>
      <c r="D44" s="64"/>
      <c r="E44" s="64"/>
      <c r="F44" s="64"/>
      <c r="G44" s="64"/>
      <c r="H44" s="64"/>
      <c r="I44" s="64"/>
      <c r="J44" s="64"/>
      <c r="L44" s="59"/>
    </row>
    <row r="45" spans="1:12" s="1" customFormat="1" ht="16.5" customHeight="1">
      <c r="A45" s="66" t="s">
        <v>84</v>
      </c>
      <c r="B45" s="64"/>
      <c r="C45" s="65"/>
      <c r="D45" s="64"/>
      <c r="E45" s="64"/>
      <c r="F45" s="64"/>
      <c r="G45" s="64"/>
      <c r="H45" s="64"/>
      <c r="I45" s="64"/>
      <c r="J45" s="64"/>
      <c r="L45" s="59"/>
    </row>
    <row r="46" spans="1:3" s="1" customFormat="1" ht="18" customHeight="1">
      <c r="A46" s="44" t="s">
        <v>68</v>
      </c>
      <c r="C46" s="65"/>
    </row>
    <row r="47" spans="1:3" s="1" customFormat="1" ht="18" customHeight="1">
      <c r="A47" s="59" t="s">
        <v>69</v>
      </c>
      <c r="C47" s="65"/>
    </row>
    <row r="48" spans="1:3" s="1" customFormat="1" ht="18" customHeight="1">
      <c r="A48" s="59" t="s">
        <v>70</v>
      </c>
      <c r="C48" s="65"/>
    </row>
    <row r="49" spans="1:14" s="67" customFormat="1" ht="18" customHeight="1">
      <c r="A49" s="44" t="s">
        <v>71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0" t="s">
        <v>83</v>
      </c>
    </row>
  </sheetData>
  <sheetProtection/>
  <mergeCells count="11">
    <mergeCell ref="I6:I7"/>
    <mergeCell ref="L1:N1"/>
    <mergeCell ref="L2:N2"/>
    <mergeCell ref="C6:C7"/>
    <mergeCell ref="J6:J7"/>
    <mergeCell ref="D5:J5"/>
    <mergeCell ref="D6:D7"/>
    <mergeCell ref="E6:E7"/>
    <mergeCell ref="F6:F7"/>
    <mergeCell ref="G6:G7"/>
    <mergeCell ref="H6:H7"/>
  </mergeCells>
  <printOptions horizontalCentered="1"/>
  <pageMargins left="0.3937007874015748" right="0" top="0.7874015748031497" bottom="0.7874015748031497" header="0.31496062992125984" footer="0.31496062992125984"/>
  <pageSetup horizontalDpi="300" verticalDpi="300" orientation="landscape" paperSize="8" r:id="rId2"/>
  <headerFooter alignWithMargins="0">
    <oddFooter>&amp;C&amp;"標楷體,標準"第&amp;P頁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主計室三科張雅媛</cp:lastModifiedBy>
  <cp:lastPrinted>2011-02-25T09:43:33Z</cp:lastPrinted>
  <dcterms:created xsi:type="dcterms:W3CDTF">1997-08-13T01:45:17Z</dcterms:created>
  <dcterms:modified xsi:type="dcterms:W3CDTF">2016-11-15T06:53:50Z</dcterms:modified>
  <cp:category/>
  <cp:version/>
  <cp:contentType/>
  <cp:contentStatus/>
</cp:coreProperties>
</file>