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650" windowHeight="8280" activeTab="1"/>
  </bookViews>
  <sheets>
    <sheet name="Sheet1" sheetId="1" r:id="rId1"/>
    <sheet name="結論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1">'結論'!$A$1:$BN$41</definedName>
  </definedNames>
  <calcPr fullCalcOnLoad="1"/>
</workbook>
</file>

<file path=xl/sharedStrings.xml><?xml version="1.0" encoding="utf-8"?>
<sst xmlns="http://schemas.openxmlformats.org/spreadsheetml/2006/main" count="303" uniqueCount="138">
  <si>
    <t>單位：％</t>
  </si>
  <si>
    <t>土地、耕地</t>
  </si>
  <si>
    <t>地下水開發</t>
  </si>
  <si>
    <t xml:space="preserve"> 現  有  數</t>
  </si>
  <si>
    <t>歲 修 工 程</t>
  </si>
  <si>
    <t>土地</t>
  </si>
  <si>
    <t>耕地</t>
  </si>
  <si>
    <t>灌溉</t>
  </si>
  <si>
    <t>座數</t>
  </si>
  <si>
    <t>有效</t>
  </si>
  <si>
    <t>口數</t>
  </si>
  <si>
    <t>增加</t>
  </si>
  <si>
    <t>改  善</t>
  </si>
  <si>
    <t>堤 防</t>
  </si>
  <si>
    <t>護 岸</t>
  </si>
  <si>
    <t>海 堤</t>
  </si>
  <si>
    <t>海岸   保護工</t>
  </si>
  <si>
    <t>面積</t>
  </si>
  <si>
    <t>容量</t>
  </si>
  <si>
    <t>臺北縣</t>
  </si>
  <si>
    <t>宜蘭縣</t>
  </si>
  <si>
    <t>桃園縣</t>
  </si>
  <si>
    <t>新竹縣</t>
  </si>
  <si>
    <t>苗栗縣</t>
  </si>
  <si>
    <t>臺中縣</t>
  </si>
  <si>
    <t>彰化縣</t>
  </si>
  <si>
    <t>南投縣</t>
  </si>
  <si>
    <t>雲林縣</t>
  </si>
  <si>
    <t>嘉義縣</t>
  </si>
  <si>
    <t>臺南縣</t>
  </si>
  <si>
    <t>高雄縣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</si>
  <si>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</si>
  <si>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</si>
  <si>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</si>
  <si>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</si>
  <si>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</si>
  <si>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</si>
  <si>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</si>
  <si>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</si>
  <si>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</si>
  <si>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 xml:space="preserve"> </t>
  </si>
  <si>
    <t>總計</t>
  </si>
  <si>
    <t xml:space="preserve"> </t>
  </si>
  <si>
    <t>臺灣省</t>
  </si>
  <si>
    <t>已供水</t>
  </si>
  <si>
    <t>表六、現有水庫壩堰</t>
  </si>
  <si>
    <t>時間別及</t>
  </si>
  <si>
    <t>數量</t>
  </si>
  <si>
    <t>滿水面積</t>
  </si>
  <si>
    <t>有效容量</t>
  </si>
  <si>
    <t>總容量</t>
  </si>
  <si>
    <t>水庫所在縣市別</t>
  </si>
  <si>
    <t>(座)</t>
  </si>
  <si>
    <t>排序</t>
  </si>
  <si>
    <t>(公頃)</t>
  </si>
  <si>
    <r>
      <t>(10</t>
    </r>
    <r>
      <rPr>
        <vertAlign val="superscript"/>
        <sz val="10.5"/>
        <rFont val="標楷體"/>
        <family val="4"/>
      </rPr>
      <t>4</t>
    </r>
    <r>
      <rPr>
        <sz val="10.5"/>
        <rFont val="標楷體"/>
        <family val="4"/>
      </rPr>
      <t>M</t>
    </r>
    <r>
      <rPr>
        <vertAlign val="superscript"/>
        <sz val="10.5"/>
        <rFont val="標楷體"/>
        <family val="4"/>
      </rPr>
      <t>3</t>
    </r>
    <r>
      <rPr>
        <sz val="10.5"/>
        <rFont val="標楷體"/>
        <family val="4"/>
      </rPr>
      <t xml:space="preserve"> )</t>
    </r>
  </si>
  <si>
    <t>八十二年五月底</t>
  </si>
  <si>
    <t>八十三年五月底</t>
  </si>
  <si>
    <t>八十四年五月底</t>
  </si>
  <si>
    <t>八十六年五月底</t>
  </si>
  <si>
    <t>八十六年底</t>
  </si>
  <si>
    <t>八十七年底</t>
  </si>
  <si>
    <t>八十八年底</t>
  </si>
  <si>
    <t>八十九年底</t>
  </si>
  <si>
    <t>臺灣省合計</t>
  </si>
  <si>
    <t>臺北市</t>
  </si>
  <si>
    <t>高雄市</t>
  </si>
  <si>
    <t>福建省合計</t>
  </si>
  <si>
    <t>金門縣</t>
  </si>
  <si>
    <t>連江縣</t>
  </si>
  <si>
    <t xml:space="preserve"> 資料來源：根據本處編印之水利統計年報資料編製。</t>
  </si>
  <si>
    <t>臺北市</t>
  </si>
  <si>
    <t>高雄市</t>
  </si>
  <si>
    <t>福建省</t>
  </si>
  <si>
    <t>金門縣</t>
  </si>
  <si>
    <t>連江縣</t>
  </si>
  <si>
    <t>總計</t>
  </si>
  <si>
    <r>
      <t>九　</t>
    </r>
    <r>
      <rPr>
        <sz val="11.5"/>
        <rFont val="Times New Roman"/>
        <family val="1"/>
      </rPr>
      <t xml:space="preserve">   </t>
    </r>
    <r>
      <rPr>
        <sz val="11.5"/>
        <rFont val="標楷體"/>
        <family val="4"/>
      </rPr>
      <t>十年底</t>
    </r>
  </si>
  <si>
    <t>九十一年底</t>
  </si>
  <si>
    <t>水庫壩堰</t>
  </si>
  <si>
    <t>崩塌地</t>
  </si>
  <si>
    <t>處　理工　程</t>
  </si>
  <si>
    <t>野　溪</t>
  </si>
  <si>
    <t>蝕溝治理工程</t>
  </si>
  <si>
    <r>
      <t>完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成件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數</t>
    </r>
  </si>
  <si>
    <t>整 建 工 程</t>
  </si>
  <si>
    <t>維 護 工 程</t>
  </si>
  <si>
    <r>
      <t>水庫保育整</t>
    </r>
    <r>
      <rPr>
        <sz val="14"/>
        <rFont val="Times New Roman"/>
        <family val="1"/>
      </rPr>
      <t xml:space="preserve">                       </t>
    </r>
    <r>
      <rPr>
        <sz val="14"/>
        <rFont val="標楷體"/>
        <family val="4"/>
      </rPr>
      <t>體計畫工作</t>
    </r>
  </si>
  <si>
    <t>海水淡化廠</t>
  </si>
  <si>
    <t>現有海</t>
  </si>
  <si>
    <t>水淡化廠座數</t>
  </si>
  <si>
    <t>實　際</t>
  </si>
  <si>
    <t>造水量</t>
  </si>
  <si>
    <t>九十二年底</t>
  </si>
  <si>
    <t>省水標</t>
  </si>
  <si>
    <t>…</t>
  </si>
  <si>
    <t>防災減災工程</t>
  </si>
  <si>
    <t>整 治 工 程</t>
  </si>
  <si>
    <t>設施受損情形</t>
  </si>
  <si>
    <t>說 明 ：1.各項欄位百分比之加總數不等於100％，係因電腦計算四捨五入之關係。　　　　</t>
  </si>
  <si>
    <t>區　　域　　排　　水　　工　　程</t>
  </si>
  <si>
    <t>水　庫</t>
  </si>
  <si>
    <t>淤　砂浚　渫</t>
  </si>
  <si>
    <t>海岸環境改善工程</t>
  </si>
  <si>
    <t>九十三年底</t>
  </si>
  <si>
    <t>九十四年底</t>
  </si>
  <si>
    <t>總容量</t>
  </si>
  <si>
    <t>設　計</t>
  </si>
  <si>
    <t>表11、各項水利建設佔總數百分比一覽表</t>
  </si>
  <si>
    <t>臺中市</t>
  </si>
  <si>
    <t>溫泉資源保育</t>
  </si>
  <si>
    <t>現　有</t>
  </si>
  <si>
    <t>溫　泉</t>
  </si>
  <si>
    <t>表11、各項水利建設佔總數百分比一覽表(續1)</t>
  </si>
  <si>
    <t>出水量</t>
  </si>
  <si>
    <t>投資</t>
  </si>
  <si>
    <t>金額</t>
  </si>
  <si>
    <t>表11、各項水利建設佔總數百分比一覽表(續2)</t>
  </si>
  <si>
    <t>表11、各項水利建設佔總數百分比一覽表(續3完)</t>
  </si>
  <si>
    <r>
      <t>推動節約　</t>
    </r>
    <r>
      <rPr>
        <sz val="14"/>
        <rFont val="Times New Roman"/>
        <family val="1"/>
      </rPr>
      <t xml:space="preserve">     </t>
    </r>
    <r>
      <rPr>
        <sz val="14"/>
        <rFont val="標楷體"/>
        <family val="4"/>
      </rPr>
      <t>　用水措施</t>
    </r>
  </si>
  <si>
    <r>
      <t>章合格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產品數</t>
    </r>
  </si>
  <si>
    <r>
      <t>章合格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廠商家數</t>
    </r>
  </si>
  <si>
    <r>
      <t>河川防洪工程</t>
    </r>
    <r>
      <rPr>
        <sz val="14"/>
        <rFont val="Times New Roman"/>
        <family val="1"/>
      </rPr>
      <t xml:space="preserve"> </t>
    </r>
  </si>
  <si>
    <t>環境改善工程</t>
  </si>
  <si>
    <t>歲 修 工 程</t>
  </si>
  <si>
    <t>災修及搶修工程</t>
  </si>
  <si>
    <t>禦　潮　(　海　堤　)工　程</t>
  </si>
  <si>
    <t>離岸堤</t>
  </si>
  <si>
    <t>海岸
保護工</t>
  </si>
  <si>
    <t>長 度</t>
  </si>
  <si>
    <t>面 積</t>
  </si>
  <si>
    <r>
      <t>環境營</t>
    </r>
    <r>
      <rPr>
        <sz val="11"/>
        <rFont val="Times New Roman"/>
        <family val="1"/>
      </rPr>
      <t xml:space="preserve">       </t>
    </r>
    <r>
      <rPr>
        <sz val="11"/>
        <rFont val="標楷體"/>
        <family val="4"/>
      </rPr>
      <t>造工程</t>
    </r>
  </si>
  <si>
    <t>排水路</t>
  </si>
  <si>
    <t>制水門</t>
  </si>
  <si>
    <r>
      <t>設施受</t>
    </r>
    <r>
      <rPr>
        <sz val="11"/>
        <rFont val="Times New Roman"/>
        <family val="1"/>
      </rPr>
      <t xml:space="preserve">       </t>
    </r>
    <r>
      <rPr>
        <sz val="11"/>
        <rFont val="標楷體"/>
        <family val="4"/>
      </rPr>
      <t>損情形</t>
    </r>
  </si>
  <si>
    <t>灌溉       面積</t>
  </si>
  <si>
    <r>
      <t>種植收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穫面積</t>
    </r>
  </si>
  <si>
    <t>　 　 　2.「耕地面積」、「灌溉面積」、「地下水開發補助灌溉情形」總計不包含金門縣及連江縣資料。　　　　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</si>
</sst>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_(* #,##0.00_);_(* \(#,##0.00\);_(* &quot;-&quot;_);_(@_)"/>
    <numFmt numFmtId="186" formatCode="_(* #,##0.00_);_(* \(#,##0\);_(* &quot;-&quot;_);_(@_)"/>
    <numFmt numFmtId="187" formatCode="###0"/>
    <numFmt numFmtId="188" formatCode="_(* #,##0.0_);_(* \(#,##0.0\);_(* &quot;-&quot;_);_(@_)"/>
    <numFmt numFmtId="189" formatCode="#,###;\-#;&quot;-&quot;"/>
    <numFmt numFmtId="190" formatCode="0_);[Red]\(0\)"/>
  </numFmts>
  <fonts count="3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sz val="14"/>
      <name val="華康標楷體W5"/>
      <family val="3"/>
    </font>
    <font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11"/>
      <name val="標楷體"/>
      <family val="4"/>
    </font>
    <font>
      <b/>
      <sz val="12"/>
      <name val="標楷體"/>
      <family val="4"/>
    </font>
    <font>
      <sz val="10"/>
      <name val="Times New Roman"/>
      <family val="1"/>
    </font>
    <font>
      <b/>
      <sz val="10"/>
      <name val="標楷體"/>
      <family val="4"/>
    </font>
    <font>
      <sz val="9"/>
      <name val="細明體"/>
      <family val="3"/>
    </font>
    <font>
      <sz val="20"/>
      <name val="標楷體"/>
      <family val="4"/>
    </font>
    <font>
      <sz val="10.5"/>
      <name val="標楷體"/>
      <family val="4"/>
    </font>
    <font>
      <vertAlign val="superscript"/>
      <sz val="10.5"/>
      <name val="標楷體"/>
      <family val="4"/>
    </font>
    <font>
      <sz val="10.5"/>
      <name val="Times New Roman"/>
      <family val="1"/>
    </font>
    <font>
      <sz val="11"/>
      <color indexed="10"/>
      <name val="標楷體"/>
      <family val="4"/>
    </font>
    <font>
      <sz val="11"/>
      <color indexed="39"/>
      <name val="標楷體"/>
      <family val="4"/>
    </font>
    <font>
      <b/>
      <sz val="11"/>
      <name val="標楷體"/>
      <family val="4"/>
    </font>
    <font>
      <sz val="11.5"/>
      <name val="標楷體"/>
      <family val="4"/>
    </font>
    <font>
      <sz val="11.5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2" fontId="7" fillId="0" borderId="0" xfId="0" applyNumberFormat="1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2" fontId="7" fillId="0" borderId="0" xfId="0" applyNumberFormat="1" applyFont="1" applyBorder="1" applyAlignment="1">
      <alignment/>
    </xf>
    <xf numFmtId="2" fontId="10" fillId="0" borderId="1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2" xfId="0" applyNumberFormat="1" applyFont="1" applyBorder="1" applyAlignment="1">
      <alignment horizontal="centerContinuous" vertical="justify"/>
    </xf>
    <xf numFmtId="2" fontId="9" fillId="0" borderId="2" xfId="0" applyNumberFormat="1" applyFont="1" applyBorder="1" applyAlignment="1">
      <alignment horizontal="centerContinuous" vertical="center"/>
    </xf>
    <xf numFmtId="2" fontId="11" fillId="0" borderId="2" xfId="0" applyNumberFormat="1" applyFont="1" applyBorder="1" applyAlignment="1">
      <alignment horizontal="centerContinuous" vertical="center" wrapText="1"/>
    </xf>
    <xf numFmtId="2" fontId="11" fillId="0" borderId="3" xfId="0" applyNumberFormat="1" applyFont="1" applyBorder="1" applyAlignment="1">
      <alignment horizontal="centerContinuous" vertical="center" wrapText="1"/>
    </xf>
    <xf numFmtId="2" fontId="9" fillId="0" borderId="4" xfId="0" applyNumberFormat="1" applyFont="1" applyBorder="1" applyAlignment="1">
      <alignment horizontal="centerContinuous" vertical="center"/>
    </xf>
    <xf numFmtId="2" fontId="9" fillId="0" borderId="3" xfId="0" applyNumberFormat="1" applyFont="1" applyBorder="1" applyAlignment="1">
      <alignment horizontal="centerContinuous" vertical="center"/>
    </xf>
    <xf numFmtId="2" fontId="11" fillId="0" borderId="5" xfId="0" applyNumberFormat="1" applyFont="1" applyBorder="1" applyAlignment="1">
      <alignment horizontal="centerContinuous"/>
    </xf>
    <xf numFmtId="2" fontId="10" fillId="0" borderId="0" xfId="0" applyNumberFormat="1" applyFont="1" applyBorder="1" applyAlignment="1">
      <alignment horizontal="centerContinuous"/>
    </xf>
    <xf numFmtId="2" fontId="12" fillId="0" borderId="6" xfId="0" applyNumberFormat="1" applyFont="1" applyBorder="1" applyAlignment="1">
      <alignment horizontal="centerContinuous"/>
    </xf>
    <xf numFmtId="2" fontId="12" fillId="0" borderId="7" xfId="0" applyNumberFormat="1" applyFont="1" applyBorder="1" applyAlignment="1">
      <alignment horizontal="centerContinuous"/>
    </xf>
    <xf numFmtId="2" fontId="12" fillId="0" borderId="8" xfId="0" applyNumberFormat="1" applyFont="1" applyBorder="1" applyAlignment="1">
      <alignment horizontal="centerContinuous"/>
    </xf>
    <xf numFmtId="2" fontId="12" fillId="0" borderId="9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2" fontId="10" fillId="0" borderId="13" xfId="0" applyNumberFormat="1" applyFont="1" applyBorder="1" applyAlignment="1">
      <alignment/>
    </xf>
    <xf numFmtId="2" fontId="10" fillId="0" borderId="14" xfId="0" applyNumberFormat="1" applyFont="1" applyBorder="1" applyAlignment="1">
      <alignment/>
    </xf>
    <xf numFmtId="2" fontId="10" fillId="0" borderId="15" xfId="0" applyNumberFormat="1" applyFont="1" applyBorder="1" applyAlignment="1">
      <alignment/>
    </xf>
    <xf numFmtId="2" fontId="13" fillId="0" borderId="16" xfId="0" applyNumberFormat="1" applyFont="1" applyBorder="1" applyAlignment="1">
      <alignment horizontal="distributed" vertical="center"/>
    </xf>
    <xf numFmtId="2" fontId="10" fillId="0" borderId="17" xfId="0" applyNumberFormat="1" applyFont="1" applyBorder="1" applyAlignment="1">
      <alignment/>
    </xf>
    <xf numFmtId="2" fontId="12" fillId="0" borderId="18" xfId="0" applyNumberFormat="1" applyFont="1" applyBorder="1" applyAlignment="1">
      <alignment horizontal="center" vertical="center" wrapText="1"/>
    </xf>
    <xf numFmtId="2" fontId="15" fillId="0" borderId="17" xfId="0" applyNumberFormat="1" applyFont="1" applyBorder="1" applyAlignment="1">
      <alignment horizontal="distributed"/>
    </xf>
    <xf numFmtId="185" fontId="10" fillId="0" borderId="0" xfId="16" applyNumberFormat="1" applyFont="1" applyBorder="1" applyAlignment="1">
      <alignment/>
    </xf>
    <xf numFmtId="0" fontId="8" fillId="0" borderId="0" xfId="0" applyFont="1" applyAlignment="1">
      <alignment/>
    </xf>
    <xf numFmtId="0" fontId="1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185" fontId="8" fillId="0" borderId="0" xfId="16" applyNumberFormat="1" applyFont="1" applyAlignment="1">
      <alignment horizontal="centerContinuous"/>
    </xf>
    <xf numFmtId="185" fontId="8" fillId="0" borderId="0" xfId="16" applyNumberFormat="1" applyFont="1" applyAlignment="1">
      <alignment/>
    </xf>
    <xf numFmtId="0" fontId="8" fillId="0" borderId="19" xfId="0" applyFont="1" applyBorder="1" applyAlignment="1">
      <alignment horizontal="centerContinuous"/>
    </xf>
    <xf numFmtId="185" fontId="8" fillId="0" borderId="19" xfId="16" applyNumberFormat="1" applyFont="1" applyBorder="1" applyAlignment="1">
      <alignment horizontal="centerContinuous"/>
    </xf>
    <xf numFmtId="0" fontId="18" fillId="0" borderId="0" xfId="0" applyFont="1" applyBorder="1" applyAlignment="1">
      <alignment horizontal="distributed" vertical="top"/>
    </xf>
    <xf numFmtId="0" fontId="18" fillId="0" borderId="20" xfId="0" applyFont="1" applyBorder="1" applyAlignment="1">
      <alignment horizontal="distributed" vertical="top"/>
    </xf>
    <xf numFmtId="0" fontId="18" fillId="0" borderId="0" xfId="0" applyFont="1" applyBorder="1" applyAlignment="1">
      <alignment/>
    </xf>
    <xf numFmtId="0" fontId="18" fillId="0" borderId="21" xfId="0" applyFont="1" applyBorder="1" applyAlignment="1">
      <alignment horizontal="distributed" vertical="top"/>
    </xf>
    <xf numFmtId="185" fontId="18" fillId="0" borderId="0" xfId="16" applyNumberFormat="1" applyFont="1" applyBorder="1" applyAlignment="1">
      <alignment/>
    </xf>
    <xf numFmtId="0" fontId="18" fillId="0" borderId="19" xfId="0" applyFont="1" applyBorder="1" applyAlignment="1">
      <alignment horizontal="distributed"/>
    </xf>
    <xf numFmtId="0" fontId="18" fillId="0" borderId="22" xfId="0" applyFont="1" applyBorder="1" applyAlignment="1">
      <alignment horizontal="centerContinuous"/>
    </xf>
    <xf numFmtId="0" fontId="18" fillId="0" borderId="6" xfId="0" applyFont="1" applyBorder="1" applyAlignment="1">
      <alignment horizontal="centerContinuous"/>
    </xf>
    <xf numFmtId="0" fontId="18" fillId="0" borderId="19" xfId="0" applyFont="1" applyBorder="1" applyAlignment="1">
      <alignment horizontal="centerContinuous"/>
    </xf>
    <xf numFmtId="0" fontId="18" fillId="0" borderId="23" xfId="0" applyFont="1" applyBorder="1" applyAlignment="1">
      <alignment horizontal="centerContinuous"/>
    </xf>
    <xf numFmtId="11" fontId="18" fillId="0" borderId="22" xfId="16" applyNumberFormat="1" applyFont="1" applyBorder="1" applyAlignment="1">
      <alignment horizontal="centerContinuous"/>
    </xf>
    <xf numFmtId="185" fontId="18" fillId="0" borderId="23" xfId="16" applyNumberFormat="1" applyFont="1" applyBorder="1" applyAlignment="1">
      <alignment horizontal="centerContinuous"/>
    </xf>
    <xf numFmtId="0" fontId="18" fillId="0" borderId="0" xfId="0" applyFont="1" applyBorder="1" applyAlignment="1">
      <alignment horizontal="distributed"/>
    </xf>
    <xf numFmtId="181" fontId="18" fillId="0" borderId="21" xfId="0" applyNumberFormat="1" applyFont="1" applyBorder="1" applyAlignment="1">
      <alignment horizontal="right"/>
    </xf>
    <xf numFmtId="181" fontId="18" fillId="0" borderId="24" xfId="0" applyNumberFormat="1" applyFont="1" applyBorder="1" applyAlignment="1">
      <alignment horizontal="centerContinuous"/>
    </xf>
    <xf numFmtId="186" fontId="18" fillId="0" borderId="0" xfId="0" applyNumberFormat="1" applyFont="1" applyBorder="1" applyAlignment="1">
      <alignment horizontal="left"/>
    </xf>
    <xf numFmtId="181" fontId="18" fillId="0" borderId="21" xfId="0" applyNumberFormat="1" applyFont="1" applyBorder="1" applyAlignment="1">
      <alignment horizontal="centerContinuous"/>
    </xf>
    <xf numFmtId="186" fontId="18" fillId="0" borderId="21" xfId="16" applyNumberFormat="1" applyFont="1" applyBorder="1" applyAlignment="1">
      <alignment horizontal="left"/>
    </xf>
    <xf numFmtId="181" fontId="18" fillId="0" borderId="21" xfId="16" applyNumberFormat="1" applyFont="1" applyBorder="1" applyAlignment="1">
      <alignment horizontal="centerContinuous"/>
    </xf>
    <xf numFmtId="181" fontId="18" fillId="0" borderId="21" xfId="0" applyNumberFormat="1" applyFont="1" applyBorder="1" applyAlignment="1">
      <alignment horizontal="left"/>
    </xf>
    <xf numFmtId="0" fontId="8" fillId="0" borderId="0" xfId="0" applyFont="1" applyAlignment="1">
      <alignment vertical="center"/>
    </xf>
    <xf numFmtId="0" fontId="18" fillId="0" borderId="0" xfId="0" applyFont="1" applyBorder="1" applyAlignment="1">
      <alignment horizontal="distributed" vertical="center"/>
    </xf>
    <xf numFmtId="181" fontId="18" fillId="0" borderId="21" xfId="0" applyNumberFormat="1" applyFont="1" applyBorder="1" applyAlignment="1">
      <alignment horizontal="left" vertical="center"/>
    </xf>
    <xf numFmtId="181" fontId="18" fillId="0" borderId="24" xfId="0" applyNumberFormat="1" applyFont="1" applyBorder="1" applyAlignment="1">
      <alignment horizontal="centerContinuous" vertical="center"/>
    </xf>
    <xf numFmtId="186" fontId="18" fillId="0" borderId="0" xfId="0" applyNumberFormat="1" applyFont="1" applyBorder="1" applyAlignment="1">
      <alignment horizontal="left" vertical="center"/>
    </xf>
    <xf numFmtId="181" fontId="18" fillId="0" borderId="21" xfId="0" applyNumberFormat="1" applyFont="1" applyBorder="1" applyAlignment="1">
      <alignment horizontal="centerContinuous" vertical="center"/>
    </xf>
    <xf numFmtId="186" fontId="18" fillId="0" borderId="21" xfId="16" applyNumberFormat="1" applyFont="1" applyBorder="1" applyAlignment="1">
      <alignment horizontal="left" vertical="center"/>
    </xf>
    <xf numFmtId="181" fontId="18" fillId="0" borderId="21" xfId="16" applyNumberFormat="1" applyFont="1" applyBorder="1" applyAlignment="1">
      <alignment horizontal="centerContinuous" vertical="center"/>
    </xf>
    <xf numFmtId="185" fontId="8" fillId="0" borderId="0" xfId="16" applyNumberFormat="1" applyFont="1" applyAlignment="1">
      <alignment vertical="center"/>
    </xf>
    <xf numFmtId="0" fontId="18" fillId="0" borderId="17" xfId="0" applyFont="1" applyBorder="1" applyAlignment="1">
      <alignment horizontal="distributed" vertical="center"/>
    </xf>
    <xf numFmtId="181" fontId="18" fillId="0" borderId="24" xfId="0" applyNumberFormat="1" applyFont="1" applyBorder="1" applyAlignment="1">
      <alignment horizontal="left" vertical="center"/>
    </xf>
    <xf numFmtId="186" fontId="18" fillId="0" borderId="24" xfId="0" applyNumberFormat="1" applyFont="1" applyBorder="1" applyAlignment="1">
      <alignment horizontal="left" vertical="center"/>
    </xf>
    <xf numFmtId="181" fontId="18" fillId="0" borderId="21" xfId="0" applyNumberFormat="1" applyFont="1" applyBorder="1" applyAlignment="1">
      <alignment vertical="center"/>
    </xf>
    <xf numFmtId="181" fontId="18" fillId="0" borderId="24" xfId="0" applyNumberFormat="1" applyFont="1" applyBorder="1" applyAlignment="1">
      <alignment vertical="center"/>
    </xf>
    <xf numFmtId="186" fontId="18" fillId="0" borderId="0" xfId="0" applyNumberFormat="1" applyFont="1" applyBorder="1" applyAlignment="1">
      <alignment vertical="center"/>
    </xf>
    <xf numFmtId="186" fontId="18" fillId="0" borderId="21" xfId="16" applyNumberFormat="1" applyFont="1" applyBorder="1" applyAlignment="1">
      <alignment vertical="center"/>
    </xf>
    <xf numFmtId="181" fontId="18" fillId="0" borderId="21" xfId="16" applyNumberFormat="1" applyFont="1" applyBorder="1" applyAlignment="1">
      <alignment vertical="center"/>
    </xf>
    <xf numFmtId="189" fontId="18" fillId="0" borderId="21" xfId="0" applyNumberFormat="1" applyFont="1" applyBorder="1" applyAlignment="1">
      <alignment vertical="center"/>
    </xf>
    <xf numFmtId="185" fontId="18" fillId="0" borderId="21" xfId="0" applyNumberFormat="1" applyFont="1" applyBorder="1" applyAlignment="1">
      <alignment vertical="center"/>
    </xf>
    <xf numFmtId="186" fontId="18" fillId="0" borderId="24" xfId="0" applyNumberFormat="1" applyFont="1" applyBorder="1" applyAlignment="1">
      <alignment vertical="center"/>
    </xf>
    <xf numFmtId="181" fontId="18" fillId="0" borderId="24" xfId="16" applyNumberFormat="1" applyFont="1" applyBorder="1" applyAlignment="1">
      <alignment vertical="center"/>
    </xf>
    <xf numFmtId="0" fontId="18" fillId="0" borderId="0" xfId="0" applyFont="1" applyBorder="1" applyAlignment="1">
      <alignment horizontal="distributed" vertical="center"/>
    </xf>
    <xf numFmtId="190" fontId="18" fillId="0" borderId="24" xfId="0" applyNumberFormat="1" applyFont="1" applyBorder="1" applyAlignment="1">
      <alignment vertical="center"/>
    </xf>
    <xf numFmtId="186" fontId="18" fillId="0" borderId="21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85" fontId="8" fillId="0" borderId="0" xfId="16" applyNumberFormat="1" applyFont="1" applyBorder="1" applyAlignment="1">
      <alignment vertical="center"/>
    </xf>
    <xf numFmtId="189" fontId="18" fillId="0" borderId="24" xfId="0" applyNumberFormat="1" applyFont="1" applyBorder="1" applyAlignment="1">
      <alignment vertical="center"/>
    </xf>
    <xf numFmtId="0" fontId="18" fillId="0" borderId="17" xfId="0" applyFont="1" applyBorder="1" applyAlignment="1">
      <alignment horizontal="distributed" vertical="center"/>
    </xf>
    <xf numFmtId="0" fontId="18" fillId="0" borderId="25" xfId="0" applyFont="1" applyBorder="1" applyAlignment="1">
      <alignment horizontal="distributed" vertical="center"/>
    </xf>
    <xf numFmtId="189" fontId="18" fillId="0" borderId="26" xfId="0" applyNumberFormat="1" applyFont="1" applyBorder="1" applyAlignment="1">
      <alignment vertical="center"/>
    </xf>
    <xf numFmtId="186" fontId="18" fillId="0" borderId="26" xfId="0" applyNumberFormat="1" applyFont="1" applyBorder="1" applyAlignment="1">
      <alignment vertical="center"/>
    </xf>
    <xf numFmtId="186" fontId="18" fillId="0" borderId="22" xfId="0" applyNumberFormat="1" applyFont="1" applyBorder="1" applyAlignment="1">
      <alignment vertical="center"/>
    </xf>
    <xf numFmtId="0" fontId="18" fillId="0" borderId="0" xfId="0" applyFont="1" applyAlignment="1">
      <alignment/>
    </xf>
    <xf numFmtId="185" fontId="18" fillId="0" borderId="0" xfId="16" applyNumberFormat="1" applyFont="1" applyAlignment="1">
      <alignment/>
    </xf>
    <xf numFmtId="0" fontId="8" fillId="0" borderId="0" xfId="0" applyFont="1" applyBorder="1" applyAlignment="1">
      <alignment/>
    </xf>
    <xf numFmtId="186" fontId="18" fillId="0" borderId="21" xfId="0" applyNumberFormat="1" applyFont="1" applyBorder="1" applyAlignment="1">
      <alignment horizontal="left" vertical="center"/>
    </xf>
    <xf numFmtId="2" fontId="18" fillId="0" borderId="24" xfId="0" applyNumberFormat="1" applyFont="1" applyBorder="1" applyAlignment="1">
      <alignment horizontal="left" vertical="center"/>
    </xf>
    <xf numFmtId="2" fontId="18" fillId="0" borderId="21" xfId="0" applyNumberFormat="1" applyFont="1" applyBorder="1" applyAlignment="1">
      <alignment vertical="center"/>
    </xf>
    <xf numFmtId="2" fontId="12" fillId="0" borderId="17" xfId="0" applyNumberFormat="1" applyFont="1" applyBorder="1" applyAlignment="1">
      <alignment horizontal="distributed"/>
    </xf>
    <xf numFmtId="185" fontId="12" fillId="0" borderId="0" xfId="16" applyNumberFormat="1" applyFont="1" applyBorder="1" applyAlignment="1">
      <alignment/>
    </xf>
    <xf numFmtId="185" fontId="21" fillId="0" borderId="0" xfId="16" applyNumberFormat="1" applyFont="1" applyBorder="1" applyAlignment="1">
      <alignment/>
    </xf>
    <xf numFmtId="185" fontId="22" fillId="0" borderId="0" xfId="16" applyNumberFormat="1" applyFont="1" applyBorder="1" applyAlignment="1">
      <alignment/>
    </xf>
    <xf numFmtId="2" fontId="23" fillId="0" borderId="17" xfId="0" applyNumberFormat="1" applyFont="1" applyBorder="1" applyAlignment="1">
      <alignment horizontal="distributed"/>
    </xf>
    <xf numFmtId="2" fontId="12" fillId="0" borderId="27" xfId="0" applyNumberFormat="1" applyFont="1" applyBorder="1" applyAlignment="1">
      <alignment horizontal="distributed"/>
    </xf>
    <xf numFmtId="0" fontId="24" fillId="0" borderId="17" xfId="0" applyFont="1" applyBorder="1" applyAlignment="1">
      <alignment horizontal="distributed" vertical="center"/>
    </xf>
    <xf numFmtId="181" fontId="18" fillId="0" borderId="26" xfId="0" applyNumberFormat="1" applyFont="1" applyBorder="1" applyAlignment="1">
      <alignment vertical="center"/>
    </xf>
    <xf numFmtId="181" fontId="18" fillId="0" borderId="0" xfId="0" applyNumberFormat="1" applyFont="1" applyBorder="1" applyAlignment="1">
      <alignment vertical="center"/>
    </xf>
    <xf numFmtId="2" fontId="10" fillId="0" borderId="28" xfId="0" applyNumberFormat="1" applyFont="1" applyBorder="1" applyAlignment="1">
      <alignment horizontal="center" vertical="center" wrapText="1"/>
    </xf>
    <xf numFmtId="2" fontId="12" fillId="0" borderId="29" xfId="0" applyNumberFormat="1" applyFont="1" applyBorder="1" applyAlignment="1">
      <alignment horizontal="centerContinuous" vertical="center" wrapText="1"/>
    </xf>
    <xf numFmtId="2" fontId="28" fillId="0" borderId="2" xfId="0" applyNumberFormat="1" applyFont="1" applyBorder="1" applyAlignment="1">
      <alignment horizontal="centerContinuous"/>
    </xf>
    <xf numFmtId="2" fontId="28" fillId="0" borderId="3" xfId="0" applyNumberFormat="1" applyFont="1" applyBorder="1" applyAlignment="1">
      <alignment horizontal="centerContinuous"/>
    </xf>
    <xf numFmtId="2" fontId="26" fillId="0" borderId="3" xfId="0" applyNumberFormat="1" applyFont="1" applyBorder="1" applyAlignment="1">
      <alignment horizontal="centerContinuous" vertical="center"/>
    </xf>
    <xf numFmtId="2" fontId="9" fillId="0" borderId="4" xfId="0" applyNumberFormat="1" applyFont="1" applyBorder="1" applyAlignment="1">
      <alignment horizontal="centerContinuous" vertical="center" wrapText="1"/>
    </xf>
    <xf numFmtId="2" fontId="12" fillId="0" borderId="9" xfId="0" applyNumberFormat="1" applyFont="1" applyBorder="1" applyAlignment="1">
      <alignment horizontal="center" wrapText="1"/>
    </xf>
    <xf numFmtId="2" fontId="12" fillId="0" borderId="21" xfId="0" applyNumberFormat="1" applyFont="1" applyBorder="1" applyAlignment="1">
      <alignment horizontal="center" wrapText="1"/>
    </xf>
    <xf numFmtId="2" fontId="12" fillId="0" borderId="30" xfId="0" applyNumberFormat="1" applyFont="1" applyBorder="1" applyAlignment="1">
      <alignment horizontal="center" wrapText="1"/>
    </xf>
    <xf numFmtId="2" fontId="12" fillId="0" borderId="31" xfId="0" applyNumberFormat="1" applyFont="1" applyBorder="1" applyAlignment="1">
      <alignment horizontal="center" wrapText="1"/>
    </xf>
    <xf numFmtId="2" fontId="12" fillId="0" borderId="32" xfId="0" applyNumberFormat="1" applyFont="1" applyBorder="1" applyAlignment="1">
      <alignment horizontal="center" wrapText="1"/>
    </xf>
    <xf numFmtId="2" fontId="12" fillId="0" borderId="33" xfId="0" applyNumberFormat="1" applyFont="1" applyBorder="1" applyAlignment="1">
      <alignment horizontal="center" wrapText="1"/>
    </xf>
    <xf numFmtId="181" fontId="18" fillId="0" borderId="21" xfId="16" applyNumberFormat="1" applyFont="1" applyBorder="1" applyAlignment="1">
      <alignment horizontal="left" vertical="center"/>
    </xf>
    <xf numFmtId="2" fontId="12" fillId="0" borderId="33" xfId="0" applyNumberFormat="1" applyFont="1" applyBorder="1" applyAlignment="1">
      <alignment horizontal="centerContinuous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Continuous"/>
    </xf>
    <xf numFmtId="2" fontId="10" fillId="0" borderId="34" xfId="0" applyNumberFormat="1" applyFont="1" applyBorder="1" applyAlignment="1">
      <alignment/>
    </xf>
    <xf numFmtId="2" fontId="23" fillId="0" borderId="16" xfId="0" applyNumberFormat="1" applyFont="1" applyBorder="1" applyAlignment="1">
      <alignment horizontal="distributed" vertical="center"/>
    </xf>
    <xf numFmtId="2" fontId="12" fillId="0" borderId="0" xfId="0" applyNumberFormat="1" applyFont="1" applyBorder="1" applyAlignment="1">
      <alignment horizontal="distributed"/>
    </xf>
    <xf numFmtId="2" fontId="12" fillId="0" borderId="35" xfId="0" applyNumberFormat="1" applyFont="1" applyBorder="1" applyAlignment="1">
      <alignment horizontal="centerContinuous"/>
    </xf>
    <xf numFmtId="2" fontId="15" fillId="0" borderId="0" xfId="0" applyNumberFormat="1" applyFont="1" applyBorder="1" applyAlignment="1">
      <alignment horizontal="distributed"/>
    </xf>
    <xf numFmtId="2" fontId="23" fillId="0" borderId="0" xfId="0" applyNumberFormat="1" applyFont="1" applyBorder="1" applyAlignment="1">
      <alignment horizontal="distributed"/>
    </xf>
    <xf numFmtId="2" fontId="12" fillId="0" borderId="1" xfId="0" applyNumberFormat="1" applyFont="1" applyBorder="1" applyAlignment="1">
      <alignment horizontal="distributed"/>
    </xf>
    <xf numFmtId="2" fontId="20" fillId="0" borderId="24" xfId="0" applyNumberFormat="1" applyFont="1" applyBorder="1" applyAlignment="1">
      <alignment horizontal="center"/>
    </xf>
    <xf numFmtId="2" fontId="20" fillId="0" borderId="17" xfId="0" applyNumberFormat="1" applyFont="1" applyBorder="1" applyAlignment="1">
      <alignment horizontal="center"/>
    </xf>
    <xf numFmtId="2" fontId="20" fillId="0" borderId="21" xfId="0" applyNumberFormat="1" applyFont="1" applyBorder="1" applyAlignment="1">
      <alignment horizontal="center"/>
    </xf>
    <xf numFmtId="185" fontId="29" fillId="0" borderId="24" xfId="0" applyNumberFormat="1" applyFont="1" applyBorder="1" applyAlignment="1">
      <alignment horizontal="center"/>
    </xf>
    <xf numFmtId="185" fontId="29" fillId="0" borderId="21" xfId="0" applyNumberFormat="1" applyFont="1" applyBorder="1" applyAlignment="1">
      <alignment horizontal="center"/>
    </xf>
    <xf numFmtId="2" fontId="20" fillId="0" borderId="17" xfId="0" applyNumberFormat="1" applyFont="1" applyBorder="1" applyAlignment="1">
      <alignment horizontal="center" wrapText="1"/>
    </xf>
    <xf numFmtId="2" fontId="20" fillId="0" borderId="24" xfId="0" applyNumberFormat="1" applyFont="1" applyBorder="1" applyAlignment="1">
      <alignment horizontal="center" wrapText="1"/>
    </xf>
    <xf numFmtId="2" fontId="20" fillId="0" borderId="21" xfId="0" applyNumberFormat="1" applyFont="1" applyBorder="1" applyAlignment="1">
      <alignment horizontal="center" wrapText="1"/>
    </xf>
    <xf numFmtId="2" fontId="12" fillId="0" borderId="29" xfId="0" applyNumberFormat="1" applyFont="1" applyBorder="1" applyAlignment="1">
      <alignment horizontal="centerContinuous"/>
    </xf>
    <xf numFmtId="2" fontId="9" fillId="0" borderId="2" xfId="0" applyNumberFormat="1" applyFont="1" applyBorder="1" applyAlignment="1">
      <alignment horizontal="centerContinuous" vertical="center" wrapText="1"/>
    </xf>
    <xf numFmtId="2" fontId="12" fillId="0" borderId="25" xfId="0" applyNumberFormat="1" applyFont="1" applyBorder="1" applyAlignment="1">
      <alignment horizontal="centerContinuous"/>
    </xf>
    <xf numFmtId="0" fontId="8" fillId="0" borderId="0" xfId="0" applyFont="1" applyAlignment="1">
      <alignment horizontal="center"/>
    </xf>
    <xf numFmtId="2" fontId="12" fillId="0" borderId="0" xfId="0" applyNumberFormat="1" applyFont="1" applyBorder="1" applyAlignment="1">
      <alignment horizontal="center" vertical="top" wrapText="1"/>
    </xf>
    <xf numFmtId="2" fontId="12" fillId="0" borderId="18" xfId="0" applyNumberFormat="1" applyFont="1" applyBorder="1" applyAlignment="1">
      <alignment horizontal="distributed" vertical="center" wrapText="1"/>
    </xf>
    <xf numFmtId="2" fontId="12" fillId="0" borderId="32" xfId="0" applyNumberFormat="1" applyFont="1" applyBorder="1" applyAlignment="1">
      <alignment horizontal="distributed" wrapText="1"/>
    </xf>
    <xf numFmtId="2" fontId="12" fillId="0" borderId="31" xfId="0" applyNumberFormat="1" applyFont="1" applyBorder="1" applyAlignment="1">
      <alignment horizontal="distributed" wrapText="1"/>
    </xf>
    <xf numFmtId="2" fontId="9" fillId="0" borderId="2" xfId="0" applyNumberFormat="1" applyFont="1" applyBorder="1" applyAlignment="1">
      <alignment horizontal="distributed" vertical="center" wrapText="1"/>
    </xf>
    <xf numFmtId="2" fontId="12" fillId="0" borderId="10" xfId="0" applyNumberFormat="1" applyFont="1" applyBorder="1" applyAlignment="1">
      <alignment horizontal="distributed" vertical="center" wrapText="1"/>
    </xf>
    <xf numFmtId="185" fontId="31" fillId="0" borderId="16" xfId="0" applyNumberFormat="1" applyFont="1" applyBorder="1" applyAlignment="1">
      <alignment horizontal="center"/>
    </xf>
    <xf numFmtId="185" fontId="31" fillId="0" borderId="34" xfId="0" applyNumberFormat="1" applyFont="1" applyBorder="1" applyAlignment="1">
      <alignment horizontal="center"/>
    </xf>
    <xf numFmtId="2" fontId="30" fillId="0" borderId="24" xfId="0" applyNumberFormat="1" applyFont="1" applyBorder="1" applyAlignment="1">
      <alignment horizontal="center" vertical="center" wrapText="1"/>
    </xf>
    <xf numFmtId="2" fontId="30" fillId="0" borderId="17" xfId="0" applyNumberFormat="1" applyFont="1" applyBorder="1" applyAlignment="1">
      <alignment horizontal="center" vertical="center" wrapText="1"/>
    </xf>
    <xf numFmtId="2" fontId="30" fillId="0" borderId="0" xfId="0" applyNumberFormat="1" applyFont="1" applyBorder="1" applyAlignment="1">
      <alignment horizontal="center" vertical="center" wrapText="1"/>
    </xf>
    <xf numFmtId="185" fontId="31" fillId="0" borderId="24" xfId="0" applyNumberFormat="1" applyFont="1" applyBorder="1" applyAlignment="1">
      <alignment horizontal="center"/>
    </xf>
    <xf numFmtId="185" fontId="31" fillId="0" borderId="21" xfId="0" applyNumberFormat="1" applyFont="1" applyBorder="1" applyAlignment="1">
      <alignment horizontal="center"/>
    </xf>
    <xf numFmtId="2" fontId="30" fillId="0" borderId="24" xfId="0" applyNumberFormat="1" applyFont="1" applyBorder="1" applyAlignment="1">
      <alignment vertical="center"/>
    </xf>
    <xf numFmtId="186" fontId="30" fillId="0" borderId="24" xfId="16" applyNumberFormat="1" applyFont="1" applyBorder="1" applyAlignment="1">
      <alignment vertical="center"/>
    </xf>
    <xf numFmtId="2" fontId="30" fillId="0" borderId="21" xfId="0" applyNumberFormat="1" applyFont="1" applyBorder="1" applyAlignment="1">
      <alignment vertical="center"/>
    </xf>
    <xf numFmtId="185" fontId="30" fillId="0" borderId="24" xfId="0" applyNumberFormat="1" applyFont="1" applyBorder="1" applyAlignment="1">
      <alignment vertical="center"/>
    </xf>
    <xf numFmtId="185" fontId="30" fillId="0" borderId="17" xfId="0" applyNumberFormat="1" applyFont="1" applyBorder="1" applyAlignment="1">
      <alignment vertical="center"/>
    </xf>
    <xf numFmtId="185" fontId="30" fillId="0" borderId="17" xfId="16" applyNumberFormat="1" applyFont="1" applyBorder="1" applyAlignment="1">
      <alignment/>
    </xf>
    <xf numFmtId="185" fontId="30" fillId="0" borderId="0" xfId="16" applyNumberFormat="1" applyFont="1" applyBorder="1" applyAlignment="1">
      <alignment/>
    </xf>
    <xf numFmtId="185" fontId="30" fillId="0" borderId="0" xfId="0" applyNumberFormat="1" applyFont="1" applyBorder="1" applyAlignment="1">
      <alignment vertical="center"/>
    </xf>
    <xf numFmtId="185" fontId="31" fillId="0" borderId="17" xfId="0" applyNumberFormat="1" applyFont="1" applyBorder="1" applyAlignment="1">
      <alignment horizontal="center"/>
    </xf>
    <xf numFmtId="185" fontId="30" fillId="0" borderId="11" xfId="0" applyNumberFormat="1" applyFont="1" applyBorder="1" applyAlignment="1">
      <alignment vertical="center"/>
    </xf>
    <xf numFmtId="185" fontId="30" fillId="0" borderId="27" xfId="0" applyNumberFormat="1" applyFont="1" applyBorder="1" applyAlignment="1">
      <alignment vertical="center"/>
    </xf>
    <xf numFmtId="185" fontId="30" fillId="0" borderId="11" xfId="16" applyNumberFormat="1" applyFont="1" applyBorder="1" applyAlignment="1">
      <alignment/>
    </xf>
    <xf numFmtId="185" fontId="30" fillId="0" borderId="18" xfId="16" applyNumberFormat="1" applyFont="1" applyBorder="1" applyAlignment="1">
      <alignment/>
    </xf>
    <xf numFmtId="2" fontId="12" fillId="0" borderId="36" xfId="0" applyNumberFormat="1" applyFont="1" applyBorder="1" applyAlignment="1">
      <alignment horizontal="centerContinuous"/>
    </xf>
    <xf numFmtId="0" fontId="12" fillId="0" borderId="36" xfId="0" applyFont="1" applyBorder="1" applyAlignment="1">
      <alignment horizontal="centerContinuous"/>
    </xf>
    <xf numFmtId="2" fontId="12" fillId="0" borderId="37" xfId="0" applyNumberFormat="1" applyFont="1" applyBorder="1" applyAlignment="1">
      <alignment horizontal="centerContinuous"/>
    </xf>
    <xf numFmtId="2" fontId="12" fillId="0" borderId="38" xfId="0" applyNumberFormat="1" applyFont="1" applyBorder="1" applyAlignment="1">
      <alignment horizontal="centerContinuous"/>
    </xf>
    <xf numFmtId="0" fontId="12" fillId="0" borderId="37" xfId="0" applyFont="1" applyBorder="1" applyAlignment="1">
      <alignment horizontal="centerContinuous"/>
    </xf>
    <xf numFmtId="2" fontId="12" fillId="0" borderId="39" xfId="0" applyNumberFormat="1" applyFont="1" applyBorder="1" applyAlignment="1">
      <alignment horizontal="center"/>
    </xf>
    <xf numFmtId="2" fontId="12" fillId="0" borderId="40" xfId="0" applyNumberFormat="1" applyFont="1" applyBorder="1" applyAlignment="1">
      <alignment horizontal="center"/>
    </xf>
    <xf numFmtId="2" fontId="12" fillId="0" borderId="41" xfId="0" applyNumberFormat="1" applyFont="1" applyBorder="1" applyAlignment="1">
      <alignment horizontal="center"/>
    </xf>
    <xf numFmtId="2" fontId="12" fillId="0" borderId="42" xfId="0" applyNumberFormat="1" applyFont="1" applyBorder="1" applyAlignment="1">
      <alignment horizontal="center"/>
    </xf>
    <xf numFmtId="185" fontId="31" fillId="0" borderId="33" xfId="0" applyNumberFormat="1" applyFont="1" applyBorder="1" applyAlignment="1">
      <alignment horizontal="center"/>
    </xf>
    <xf numFmtId="185" fontId="31" fillId="0" borderId="32" xfId="0" applyNumberFormat="1" applyFont="1" applyBorder="1" applyAlignment="1">
      <alignment horizontal="center"/>
    </xf>
    <xf numFmtId="186" fontId="30" fillId="0" borderId="24" xfId="0" applyNumberFormat="1" applyFont="1" applyBorder="1" applyAlignment="1">
      <alignment vertical="center"/>
    </xf>
    <xf numFmtId="186" fontId="30" fillId="0" borderId="21" xfId="0" applyNumberFormat="1" applyFont="1" applyBorder="1" applyAlignment="1">
      <alignment vertical="center"/>
    </xf>
    <xf numFmtId="185" fontId="30" fillId="0" borderId="24" xfId="16" applyNumberFormat="1" applyFont="1" applyBorder="1" applyAlignment="1">
      <alignment/>
    </xf>
    <xf numFmtId="185" fontId="30" fillId="0" borderId="21" xfId="16" applyNumberFormat="1" applyFont="1" applyBorder="1" applyAlignment="1">
      <alignment/>
    </xf>
    <xf numFmtId="186" fontId="30" fillId="0" borderId="11" xfId="0" applyNumberFormat="1" applyFont="1" applyBorder="1" applyAlignment="1">
      <alignment vertical="center"/>
    </xf>
    <xf numFmtId="186" fontId="30" fillId="0" borderId="18" xfId="0" applyNumberFormat="1" applyFont="1" applyBorder="1" applyAlignment="1">
      <alignment vertical="center"/>
    </xf>
    <xf numFmtId="2" fontId="12" fillId="0" borderId="43" xfId="0" applyNumberFormat="1" applyFont="1" applyBorder="1" applyAlignment="1">
      <alignment horizontal="centerContinuous"/>
    </xf>
    <xf numFmtId="2" fontId="12" fillId="0" borderId="44" xfId="0" applyNumberFormat="1" applyFont="1" applyBorder="1" applyAlignment="1">
      <alignment horizontal="centerContinuous"/>
    </xf>
    <xf numFmtId="2" fontId="12" fillId="0" borderId="40" xfId="0" applyNumberFormat="1" applyFont="1" applyBorder="1" applyAlignment="1">
      <alignment horizontal="center" wrapText="1"/>
    </xf>
    <xf numFmtId="2" fontId="12" fillId="0" borderId="28" xfId="0" applyNumberFormat="1" applyFont="1" applyBorder="1" applyAlignment="1">
      <alignment horizontal="center"/>
    </xf>
    <xf numFmtId="2" fontId="12" fillId="0" borderId="28" xfId="0" applyNumberFormat="1" applyFont="1" applyBorder="1" applyAlignment="1">
      <alignment horizontal="center" wrapText="1"/>
    </xf>
    <xf numFmtId="2" fontId="12" fillId="0" borderId="41" xfId="0" applyNumberFormat="1" applyFont="1" applyBorder="1" applyAlignment="1">
      <alignment horizontal="center" wrapText="1"/>
    </xf>
    <xf numFmtId="185" fontId="30" fillId="0" borderId="24" xfId="0" applyNumberFormat="1" applyFont="1" applyBorder="1" applyAlignment="1">
      <alignment horizontal="center"/>
    </xf>
    <xf numFmtId="185" fontId="30" fillId="0" borderId="21" xfId="0" applyNumberFormat="1" applyFont="1" applyBorder="1" applyAlignment="1">
      <alignment horizontal="center"/>
    </xf>
    <xf numFmtId="185" fontId="30" fillId="0" borderId="11" xfId="16" applyNumberFormat="1" applyFont="1" applyBorder="1" applyAlignment="1">
      <alignment vertical="center"/>
    </xf>
    <xf numFmtId="185" fontId="30" fillId="0" borderId="18" xfId="16" applyNumberFormat="1" applyFont="1" applyBorder="1" applyAlignment="1">
      <alignment vertical="center"/>
    </xf>
    <xf numFmtId="2" fontId="12" fillId="0" borderId="44" xfId="0" applyNumberFormat="1" applyFont="1" applyBorder="1" applyAlignment="1">
      <alignment horizontal="centerContinuous" vertical="center" wrapText="1"/>
    </xf>
    <xf numFmtId="2" fontId="12" fillId="0" borderId="37" xfId="0" applyNumberFormat="1" applyFont="1" applyBorder="1" applyAlignment="1">
      <alignment horizontal="centerContinuous" vertical="center" wrapText="1"/>
    </xf>
    <xf numFmtId="2" fontId="9" fillId="0" borderId="4" xfId="0" applyNumberFormat="1" applyFont="1" applyBorder="1" applyAlignment="1">
      <alignment horizontal="centerContinuous" vertical="top" wrapText="1"/>
    </xf>
    <xf numFmtId="2" fontId="9" fillId="0" borderId="35" xfId="0" applyNumberFormat="1" applyFont="1" applyBorder="1" applyAlignment="1">
      <alignment horizontal="centerContinuous" vertical="top" wrapText="1"/>
    </xf>
    <xf numFmtId="2" fontId="30" fillId="0" borderId="24" xfId="0" applyNumberFormat="1" applyFont="1" applyBorder="1" applyAlignment="1">
      <alignment horizontal="center"/>
    </xf>
    <xf numFmtId="2" fontId="30" fillId="0" borderId="17" xfId="0" applyNumberFormat="1" applyFont="1" applyBorder="1" applyAlignment="1">
      <alignment horizontal="center" wrapText="1"/>
    </xf>
    <xf numFmtId="2" fontId="30" fillId="0" borderId="24" xfId="0" applyNumberFormat="1" applyFont="1" applyBorder="1" applyAlignment="1">
      <alignment horizontal="center" wrapText="1"/>
    </xf>
    <xf numFmtId="2" fontId="30" fillId="0" borderId="21" xfId="0" applyNumberFormat="1" applyFont="1" applyBorder="1" applyAlignment="1">
      <alignment horizontal="center" vertical="center" wrapText="1"/>
    </xf>
    <xf numFmtId="185" fontId="30" fillId="0" borderId="24" xfId="0" applyNumberFormat="1" applyFont="1" applyBorder="1" applyAlignment="1">
      <alignment/>
    </xf>
    <xf numFmtId="185" fontId="30" fillId="0" borderId="21" xfId="0" applyNumberFormat="1" applyFont="1" applyBorder="1" applyAlignment="1">
      <alignment/>
    </xf>
    <xf numFmtId="185" fontId="30" fillId="0" borderId="17" xfId="0" applyNumberFormat="1" applyFont="1" applyBorder="1" applyAlignment="1">
      <alignment horizontal="center"/>
    </xf>
    <xf numFmtId="185" fontId="12" fillId="0" borderId="17" xfId="16" applyNumberFormat="1" applyFont="1" applyBorder="1" applyAlignment="1">
      <alignment horizontal="right" vertical="center"/>
    </xf>
    <xf numFmtId="185" fontId="12" fillId="0" borderId="21" xfId="16" applyNumberFormat="1" applyFont="1" applyBorder="1" applyAlignment="1">
      <alignment horizontal="right" vertical="center"/>
    </xf>
    <xf numFmtId="185" fontId="12" fillId="0" borderId="11" xfId="16" applyNumberFormat="1" applyFont="1" applyBorder="1" applyAlignment="1">
      <alignment horizontal="right" vertical="center"/>
    </xf>
    <xf numFmtId="185" fontId="12" fillId="0" borderId="27" xfId="16" applyNumberFormat="1" applyFont="1" applyBorder="1" applyAlignment="1">
      <alignment horizontal="right" vertical="center"/>
    </xf>
    <xf numFmtId="185" fontId="12" fillId="0" borderId="18" xfId="16" applyNumberFormat="1" applyFont="1" applyBorder="1" applyAlignment="1">
      <alignment horizontal="right" vertical="center"/>
    </xf>
    <xf numFmtId="2" fontId="12" fillId="0" borderId="0" xfId="0" applyNumberFormat="1" applyFont="1" applyBorder="1" applyAlignment="1">
      <alignment/>
    </xf>
    <xf numFmtId="2" fontId="9" fillId="0" borderId="4" xfId="0" applyNumberFormat="1" applyFont="1" applyBorder="1" applyAlignment="1">
      <alignment horizontal="distributed" vertical="center"/>
    </xf>
    <xf numFmtId="0" fontId="0" fillId="0" borderId="2" xfId="0" applyBorder="1" applyAlignment="1">
      <alignment horizontal="distributed"/>
    </xf>
    <xf numFmtId="0" fontId="0" fillId="0" borderId="2" xfId="0" applyFont="1" applyBorder="1" applyAlignment="1">
      <alignment horizontal="distributed" vertical="center"/>
    </xf>
    <xf numFmtId="2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209550</xdr:colOff>
      <xdr:row>48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0" cy="607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- 22 -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5</xdr:row>
      <xdr:rowOff>200025</xdr:rowOff>
    </xdr:from>
    <xdr:to>
      <xdr:col>8</xdr:col>
      <xdr:colOff>666750</xdr:colOff>
      <xdr:row>5</xdr:row>
      <xdr:rowOff>400050</xdr:rowOff>
    </xdr:to>
    <xdr:sp>
      <xdr:nvSpPr>
        <xdr:cNvPr id="1" name="文字 3"/>
        <xdr:cNvSpPr txBox="1">
          <a:spLocks noChangeArrowheads="1"/>
        </xdr:cNvSpPr>
      </xdr:nvSpPr>
      <xdr:spPr>
        <a:xfrm>
          <a:off x="5019675" y="1781175"/>
          <a:ext cx="523875" cy="2000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分　布</a:t>
          </a:r>
        </a:p>
      </xdr:txBody>
    </xdr:sp>
    <xdr:clientData/>
  </xdr:twoCellAnchor>
  <xdr:twoCellAnchor>
    <xdr:from>
      <xdr:col>31</xdr:col>
      <xdr:colOff>0</xdr:colOff>
      <xdr:row>3</xdr:row>
      <xdr:rowOff>190500</xdr:rowOff>
    </xdr:from>
    <xdr:to>
      <xdr:col>31</xdr:col>
      <xdr:colOff>0</xdr:colOff>
      <xdr:row>5</xdr:row>
      <xdr:rowOff>152400</xdr:rowOff>
    </xdr:to>
    <xdr:sp>
      <xdr:nvSpPr>
        <xdr:cNvPr id="2" name="文字 8"/>
        <xdr:cNvSpPr txBox="1">
          <a:spLocks noChangeArrowheads="1"/>
        </xdr:cNvSpPr>
      </xdr:nvSpPr>
      <xdr:spPr>
        <a:xfrm>
          <a:off x="19050000" y="771525"/>
          <a:ext cx="0" cy="962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63</xdr:col>
      <xdr:colOff>342900</xdr:colOff>
      <xdr:row>3</xdr:row>
      <xdr:rowOff>276225</xdr:rowOff>
    </xdr:from>
    <xdr:to>
      <xdr:col>66</xdr:col>
      <xdr:colOff>47625</xdr:colOff>
      <xdr:row>3</xdr:row>
      <xdr:rowOff>533400</xdr:rowOff>
    </xdr:to>
    <xdr:sp>
      <xdr:nvSpPr>
        <xdr:cNvPr id="3" name="文字 9"/>
        <xdr:cNvSpPr txBox="1">
          <a:spLocks noChangeArrowheads="1"/>
        </xdr:cNvSpPr>
      </xdr:nvSpPr>
      <xdr:spPr>
        <a:xfrm>
          <a:off x="37033200" y="857250"/>
          <a:ext cx="15621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補助灌溉情形</a:t>
          </a:r>
        </a:p>
      </xdr:txBody>
    </xdr:sp>
    <xdr:clientData/>
  </xdr:twoCellAnchor>
  <xdr:twoCellAnchor>
    <xdr:from>
      <xdr:col>60</xdr:col>
      <xdr:colOff>457200</xdr:colOff>
      <xdr:row>3</xdr:row>
      <xdr:rowOff>276225</xdr:rowOff>
    </xdr:from>
    <xdr:to>
      <xdr:col>62</xdr:col>
      <xdr:colOff>409575</xdr:colOff>
      <xdr:row>3</xdr:row>
      <xdr:rowOff>533400</xdr:rowOff>
    </xdr:to>
    <xdr:sp>
      <xdr:nvSpPr>
        <xdr:cNvPr id="4" name="文字 10"/>
        <xdr:cNvSpPr txBox="1">
          <a:spLocks noChangeArrowheads="1"/>
        </xdr:cNvSpPr>
      </xdr:nvSpPr>
      <xdr:spPr>
        <a:xfrm>
          <a:off x="35290125" y="857250"/>
          <a:ext cx="119062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及灌溉面積
</a:t>
          </a:r>
        </a:p>
      </xdr:txBody>
    </xdr:sp>
    <xdr:clientData/>
  </xdr:twoCellAnchor>
  <xdr:twoCellAnchor>
    <xdr:from>
      <xdr:col>0</xdr:col>
      <xdr:colOff>85725</xdr:colOff>
      <xdr:row>1</xdr:row>
      <xdr:rowOff>0</xdr:rowOff>
    </xdr:from>
    <xdr:to>
      <xdr:col>0</xdr:col>
      <xdr:colOff>304800</xdr:colOff>
      <xdr:row>40</xdr:row>
      <xdr:rowOff>95250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85725" y="66675"/>
          <a:ext cx="219075" cy="677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41</a:t>
          </a:r>
        </a:p>
      </xdr:txBody>
    </xdr:sp>
    <xdr:clientData/>
  </xdr:twoCellAnchor>
  <xdr:twoCellAnchor>
    <xdr:from>
      <xdr:col>1</xdr:col>
      <xdr:colOff>152400</xdr:colOff>
      <xdr:row>3</xdr:row>
      <xdr:rowOff>133350</xdr:rowOff>
    </xdr:from>
    <xdr:to>
      <xdr:col>1</xdr:col>
      <xdr:colOff>419100</xdr:colOff>
      <xdr:row>5</xdr:row>
      <xdr:rowOff>114300</xdr:rowOff>
    </xdr:to>
    <xdr:sp>
      <xdr:nvSpPr>
        <xdr:cNvPr id="6" name="文字 3"/>
        <xdr:cNvSpPr txBox="1">
          <a:spLocks noChangeArrowheads="1"/>
        </xdr:cNvSpPr>
      </xdr:nvSpPr>
      <xdr:spPr>
        <a:xfrm>
          <a:off x="1038225" y="714375"/>
          <a:ext cx="266700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縣
市
別</a:t>
          </a:r>
        </a:p>
      </xdr:txBody>
    </xdr:sp>
    <xdr:clientData/>
  </xdr:twoCellAnchor>
  <xdr:twoCellAnchor>
    <xdr:from>
      <xdr:col>31</xdr:col>
      <xdr:colOff>0</xdr:colOff>
      <xdr:row>3</xdr:row>
      <xdr:rowOff>180975</xdr:rowOff>
    </xdr:from>
    <xdr:to>
      <xdr:col>31</xdr:col>
      <xdr:colOff>0</xdr:colOff>
      <xdr:row>5</xdr:row>
      <xdr:rowOff>161925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19050000" y="762000"/>
          <a:ext cx="0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縣
市
別</a:t>
          </a:r>
        </a:p>
      </xdr:txBody>
    </xdr:sp>
    <xdr:clientData/>
  </xdr:twoCellAnchor>
  <xdr:twoCellAnchor>
    <xdr:from>
      <xdr:col>31</xdr:col>
      <xdr:colOff>0</xdr:colOff>
      <xdr:row>0</xdr:row>
      <xdr:rowOff>28575</xdr:rowOff>
    </xdr:from>
    <xdr:to>
      <xdr:col>31</xdr:col>
      <xdr:colOff>0</xdr:colOff>
      <xdr:row>40</xdr:row>
      <xdr:rowOff>95250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9050000" y="28575"/>
          <a:ext cx="0" cy="681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-  -</a:t>
          </a:r>
        </a:p>
      </xdr:txBody>
    </xdr:sp>
    <xdr:clientData/>
  </xdr:twoCellAnchor>
  <xdr:twoCellAnchor>
    <xdr:from>
      <xdr:col>18</xdr:col>
      <xdr:colOff>123825</xdr:colOff>
      <xdr:row>3</xdr:row>
      <xdr:rowOff>190500</xdr:rowOff>
    </xdr:from>
    <xdr:to>
      <xdr:col>18</xdr:col>
      <xdr:colOff>419100</xdr:colOff>
      <xdr:row>5</xdr:row>
      <xdr:rowOff>152400</xdr:rowOff>
    </xdr:to>
    <xdr:sp>
      <xdr:nvSpPr>
        <xdr:cNvPr id="9" name="文字 8"/>
        <xdr:cNvSpPr txBox="1">
          <a:spLocks noChangeArrowheads="1"/>
        </xdr:cNvSpPr>
      </xdr:nvSpPr>
      <xdr:spPr>
        <a:xfrm>
          <a:off x="9867900" y="771525"/>
          <a:ext cx="295275" cy="962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18</xdr:col>
      <xdr:colOff>123825</xdr:colOff>
      <xdr:row>3</xdr:row>
      <xdr:rowOff>180975</xdr:rowOff>
    </xdr:from>
    <xdr:to>
      <xdr:col>18</xdr:col>
      <xdr:colOff>390525</xdr:colOff>
      <xdr:row>5</xdr:row>
      <xdr:rowOff>161925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9867900" y="762000"/>
          <a:ext cx="266700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縣
市
別</a:t>
          </a:r>
        </a:p>
      </xdr:txBody>
    </xdr:sp>
    <xdr:clientData/>
  </xdr:twoCellAnchor>
  <xdr:twoCellAnchor>
    <xdr:from>
      <xdr:col>17</xdr:col>
      <xdr:colOff>47625</xdr:colOff>
      <xdr:row>1</xdr:row>
      <xdr:rowOff>9525</xdr:rowOff>
    </xdr:from>
    <xdr:to>
      <xdr:col>17</xdr:col>
      <xdr:colOff>295275</xdr:colOff>
      <xdr:row>40</xdr:row>
      <xdr:rowOff>104775</xdr:rowOff>
    </xdr:to>
    <xdr:sp>
      <xdr:nvSpPr>
        <xdr:cNvPr id="11" name="TextBox 19"/>
        <xdr:cNvSpPr txBox="1">
          <a:spLocks noChangeArrowheads="1"/>
        </xdr:cNvSpPr>
      </xdr:nvSpPr>
      <xdr:spPr>
        <a:xfrm>
          <a:off x="9334500" y="76200"/>
          <a:ext cx="247650" cy="677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42</a:t>
          </a:r>
        </a:p>
      </xdr:txBody>
    </xdr:sp>
    <xdr:clientData/>
  </xdr:twoCellAnchor>
  <xdr:twoCellAnchor>
    <xdr:from>
      <xdr:col>49</xdr:col>
      <xdr:colOff>123825</xdr:colOff>
      <xdr:row>3</xdr:row>
      <xdr:rowOff>190500</xdr:rowOff>
    </xdr:from>
    <xdr:to>
      <xdr:col>49</xdr:col>
      <xdr:colOff>419100</xdr:colOff>
      <xdr:row>5</xdr:row>
      <xdr:rowOff>152400</xdr:rowOff>
    </xdr:to>
    <xdr:sp>
      <xdr:nvSpPr>
        <xdr:cNvPr id="12" name="TextBox 20"/>
        <xdr:cNvSpPr txBox="1">
          <a:spLocks noChangeArrowheads="1"/>
        </xdr:cNvSpPr>
      </xdr:nvSpPr>
      <xdr:spPr>
        <a:xfrm>
          <a:off x="29346525" y="771525"/>
          <a:ext cx="295275" cy="962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49</xdr:col>
      <xdr:colOff>123825</xdr:colOff>
      <xdr:row>3</xdr:row>
      <xdr:rowOff>180975</xdr:rowOff>
    </xdr:from>
    <xdr:to>
      <xdr:col>49</xdr:col>
      <xdr:colOff>390525</xdr:colOff>
      <xdr:row>5</xdr:row>
      <xdr:rowOff>161925</xdr:rowOff>
    </xdr:to>
    <xdr:sp>
      <xdr:nvSpPr>
        <xdr:cNvPr id="13" name="TextBox 21"/>
        <xdr:cNvSpPr txBox="1">
          <a:spLocks noChangeArrowheads="1"/>
        </xdr:cNvSpPr>
      </xdr:nvSpPr>
      <xdr:spPr>
        <a:xfrm>
          <a:off x="29346525" y="762000"/>
          <a:ext cx="266700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縣
市
別</a:t>
          </a:r>
        </a:p>
      </xdr:txBody>
    </xdr:sp>
    <xdr:clientData/>
  </xdr:twoCellAnchor>
  <xdr:twoCellAnchor>
    <xdr:from>
      <xdr:col>48</xdr:col>
      <xdr:colOff>66675</xdr:colOff>
      <xdr:row>1</xdr:row>
      <xdr:rowOff>19050</xdr:rowOff>
    </xdr:from>
    <xdr:to>
      <xdr:col>48</xdr:col>
      <xdr:colOff>295275</xdr:colOff>
      <xdr:row>40</xdr:row>
      <xdr:rowOff>95250</xdr:rowOff>
    </xdr:to>
    <xdr:sp>
      <xdr:nvSpPr>
        <xdr:cNvPr id="14" name="TextBox 22"/>
        <xdr:cNvSpPr txBox="1">
          <a:spLocks noChangeArrowheads="1"/>
        </xdr:cNvSpPr>
      </xdr:nvSpPr>
      <xdr:spPr>
        <a:xfrm>
          <a:off x="28813125" y="85725"/>
          <a:ext cx="22860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44</a:t>
          </a:r>
        </a:p>
      </xdr:txBody>
    </xdr:sp>
    <xdr:clientData/>
  </xdr:twoCellAnchor>
  <xdr:twoCellAnchor>
    <xdr:from>
      <xdr:col>32</xdr:col>
      <xdr:colOff>123825</xdr:colOff>
      <xdr:row>3</xdr:row>
      <xdr:rowOff>190500</xdr:rowOff>
    </xdr:from>
    <xdr:to>
      <xdr:col>32</xdr:col>
      <xdr:colOff>419100</xdr:colOff>
      <xdr:row>5</xdr:row>
      <xdr:rowOff>152400</xdr:rowOff>
    </xdr:to>
    <xdr:sp>
      <xdr:nvSpPr>
        <xdr:cNvPr id="15" name="TextBox 25"/>
        <xdr:cNvSpPr txBox="1">
          <a:spLocks noChangeArrowheads="1"/>
        </xdr:cNvSpPr>
      </xdr:nvSpPr>
      <xdr:spPr>
        <a:xfrm>
          <a:off x="19650075" y="771525"/>
          <a:ext cx="295275" cy="962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123825</xdr:colOff>
      <xdr:row>3</xdr:row>
      <xdr:rowOff>180975</xdr:rowOff>
    </xdr:from>
    <xdr:to>
      <xdr:col>32</xdr:col>
      <xdr:colOff>390525</xdr:colOff>
      <xdr:row>5</xdr:row>
      <xdr:rowOff>161925</xdr:rowOff>
    </xdr:to>
    <xdr:sp>
      <xdr:nvSpPr>
        <xdr:cNvPr id="16" name="TextBox 26"/>
        <xdr:cNvSpPr txBox="1">
          <a:spLocks noChangeArrowheads="1"/>
        </xdr:cNvSpPr>
      </xdr:nvSpPr>
      <xdr:spPr>
        <a:xfrm>
          <a:off x="19650075" y="762000"/>
          <a:ext cx="266700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縣
市
別</a:t>
          </a:r>
        </a:p>
      </xdr:txBody>
    </xdr:sp>
    <xdr:clientData/>
  </xdr:twoCellAnchor>
  <xdr:twoCellAnchor>
    <xdr:from>
      <xdr:col>31</xdr:col>
      <xdr:colOff>66675</xdr:colOff>
      <xdr:row>1</xdr:row>
      <xdr:rowOff>19050</xdr:rowOff>
    </xdr:from>
    <xdr:to>
      <xdr:col>31</xdr:col>
      <xdr:colOff>295275</xdr:colOff>
      <xdr:row>40</xdr:row>
      <xdr:rowOff>104775</xdr:rowOff>
    </xdr:to>
    <xdr:sp>
      <xdr:nvSpPr>
        <xdr:cNvPr id="17" name="TextBox 27"/>
        <xdr:cNvSpPr txBox="1">
          <a:spLocks noChangeArrowheads="1"/>
        </xdr:cNvSpPr>
      </xdr:nvSpPr>
      <xdr:spPr>
        <a:xfrm>
          <a:off x="19116675" y="85725"/>
          <a:ext cx="228600" cy="6762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43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120260\Local%20Settings\Temporary%20Internet%20Files\Content.IE5\Q9ABUDEF\T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120260\Local%20Settings\Temporary%20Internet%20Files\Content.IE5\Q9ABUDEF\&#21312;&#22495;&#25490;&#27700;&#24037;&#31243;&#23526;&#26045;9506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120260\Local%20Settings\Temporary%20Internet%20Files\Content.IE5\Q9ABUDEF\&#29694;&#26377;&#27700;&#24235;&#22761;&#22576;95061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120260\Local%20Settings\Temporary%20Internet%20Files\Content.IE5\Q9ABUDEF\&#29694;&#26377;&#28331;&#2784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120260\Local%20Settings\Temporary%20Internet%20Files\Content.IE5\Q9ABUDEF\&#29694;&#26377;&#27827;&#22564;&#12289;&#31142;&#28526;(&#28023;&#22564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120260\Local%20Settings\Temporary%20Internet%20Files\Content.IE5\Q9ABUDEF\&#35373;&#26045;&#28797;&#24773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120260\Local%20Settings\Temporary%20Internet%20Files\Content.IE5\Q9ABUDEF\&#29694;&#26377;&#27700;&#24235;&#22761;&#2257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120260\Local%20Settings\Temporary%20Internet%20Files\Content.IE5\Q9ABUDEF\&#27700;&#24235;&#20445;&#32946;&#25972;&#39636;&#35336;&#30059;&#24037;&#2031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120260\Local%20Settings\Temporary%20Internet%20Files\Content.IE5\Q9ABUDEF\&#25512;&#21205;&#31680;&#32004;&#29992;&#27700;&#25514;&#2604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120260\Local%20Settings\Temporary%20Internet%20Files\Content.IE5\Q9ABUDEF\&#25490;&#27700;&#24037;&#31243;&#23526;&#26045;&#3492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120260\Local%20Settings\Temporary%20Internet%20Files\Content.IE5\Q9ABUDEF\&#25490;&#27700;&#28797;&#24773;&#3492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120260\Local%20Settings\Temporary%20Internet%20Files\Content.IE5\Q9ABUDEF\&#27827;&#24029;&#38450;&#27946;&#24037;&#31243;&#23526;&#2604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現有水庫水壩"/>
      <sheetName val="臺北"/>
      <sheetName val="宜蘭"/>
      <sheetName val="桃園"/>
      <sheetName val="新竹"/>
      <sheetName val="苗栗"/>
      <sheetName val="臺中"/>
      <sheetName val="南投"/>
      <sheetName val="嘉義"/>
      <sheetName val="臺南"/>
      <sheetName val="高雄"/>
      <sheetName val="屏東"/>
      <sheetName val="臺東"/>
      <sheetName val="花蓮"/>
      <sheetName val="澎湖"/>
      <sheetName val="基市"/>
      <sheetName val="竹市"/>
      <sheetName val="嘉市"/>
      <sheetName val="北市"/>
      <sheetName val="高市"/>
      <sheetName val="金門縣"/>
      <sheetName val="連江縣"/>
    </sheetNames>
    <sheetDataSet>
      <sheetData sheetId="2">
        <row r="15">
          <cell r="I15" t="str">
            <v>…  </v>
          </cell>
        </row>
      </sheetData>
      <sheetData sheetId="16">
        <row r="15">
          <cell r="G15">
            <v>0</v>
          </cell>
          <cell r="H15">
            <v>0</v>
          </cell>
          <cell r="I15">
            <v>0</v>
          </cell>
          <cell r="K15" t="str">
            <v>—</v>
          </cell>
        </row>
      </sheetData>
      <sheetData sheetId="18">
        <row r="15">
          <cell r="H15">
            <v>0</v>
          </cell>
        </row>
      </sheetData>
      <sheetData sheetId="19">
        <row r="15">
          <cell r="H15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總表"/>
      <sheetName val="縣市表"/>
    </sheetNames>
    <sheetDataSet>
      <sheetData sheetId="0">
        <row r="10">
          <cell r="O10">
            <v>0</v>
          </cell>
          <cell r="Q10">
            <v>4.403516013889226</v>
          </cell>
          <cell r="R10">
            <v>0</v>
          </cell>
          <cell r="S10">
            <v>0.48768294005838986</v>
          </cell>
          <cell r="T10">
            <v>0</v>
          </cell>
          <cell r="U10">
            <v>0.07940985936095961</v>
          </cell>
          <cell r="V10">
            <v>0</v>
          </cell>
        </row>
        <row r="11">
          <cell r="O11">
            <v>0</v>
          </cell>
          <cell r="Q11">
            <v>2.5350265886409438</v>
          </cell>
          <cell r="R11">
            <v>0</v>
          </cell>
          <cell r="S11">
            <v>13.77397735151375</v>
          </cell>
          <cell r="T11">
            <v>0</v>
          </cell>
          <cell r="U11">
            <v>2.674858420579692</v>
          </cell>
          <cell r="V11">
            <v>0</v>
          </cell>
        </row>
        <row r="12">
          <cell r="O12">
            <v>7.888040712468193</v>
          </cell>
          <cell r="Q12">
            <v>2.9247505038486756</v>
          </cell>
          <cell r="R12">
            <v>0</v>
          </cell>
          <cell r="S12">
            <v>0</v>
          </cell>
          <cell r="T12">
            <v>0</v>
          </cell>
          <cell r="U12">
            <v>13.075460263724322</v>
          </cell>
          <cell r="V12">
            <v>0</v>
          </cell>
        </row>
        <row r="13">
          <cell r="O13">
            <v>33.33333333333333</v>
          </cell>
          <cell r="Q13">
            <v>1.8393511885972367</v>
          </cell>
          <cell r="R13">
            <v>0</v>
          </cell>
          <cell r="S13">
            <v>0</v>
          </cell>
          <cell r="T13">
            <v>0</v>
          </cell>
          <cell r="U13">
            <v>5.725868806553403</v>
          </cell>
          <cell r="V13">
            <v>0</v>
          </cell>
        </row>
        <row r="14">
          <cell r="O14">
            <v>0</v>
          </cell>
          <cell r="Q14">
            <v>2.1113080640069932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O15">
            <v>0</v>
          </cell>
          <cell r="Q15">
            <v>8.032440570138164</v>
          </cell>
          <cell r="R15">
            <v>0</v>
          </cell>
          <cell r="S15">
            <v>0.13834977022933048</v>
          </cell>
          <cell r="T15">
            <v>0</v>
          </cell>
          <cell r="U15">
            <v>0.33226756943138364</v>
          </cell>
          <cell r="V15">
            <v>0</v>
          </cell>
        </row>
        <row r="16">
          <cell r="O16">
            <v>0</v>
          </cell>
          <cell r="Q16">
            <v>0</v>
          </cell>
          <cell r="R16">
            <v>0</v>
          </cell>
          <cell r="S16">
            <v>4.893494259270613</v>
          </cell>
          <cell r="T16">
            <v>100</v>
          </cell>
          <cell r="U16">
            <v>3.2599837000814995</v>
          </cell>
          <cell r="V16">
            <v>0</v>
          </cell>
        </row>
        <row r="17">
          <cell r="O17">
            <v>0</v>
          </cell>
          <cell r="Q17">
            <v>4.2991039992229805</v>
          </cell>
          <cell r="R17">
            <v>0</v>
          </cell>
          <cell r="S17">
            <v>1.029448063024609</v>
          </cell>
          <cell r="T17">
            <v>0</v>
          </cell>
          <cell r="U17">
            <v>0</v>
          </cell>
          <cell r="V17">
            <v>0</v>
          </cell>
        </row>
        <row r="18">
          <cell r="O18">
            <v>0</v>
          </cell>
          <cell r="Q18">
            <v>2.666148653570648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O19">
            <v>0</v>
          </cell>
          <cell r="Q19">
            <v>5.747517179418693</v>
          </cell>
          <cell r="R19">
            <v>37.5</v>
          </cell>
          <cell r="S19">
            <v>0</v>
          </cell>
          <cell r="T19">
            <v>0</v>
          </cell>
          <cell r="U19">
            <v>49.28844586546298</v>
          </cell>
          <cell r="V19">
            <v>90</v>
          </cell>
        </row>
        <row r="20">
          <cell r="O20">
            <v>15.139949109414758</v>
          </cell>
          <cell r="Q20">
            <v>34.525168151907344</v>
          </cell>
          <cell r="R20">
            <v>0</v>
          </cell>
          <cell r="S20">
            <v>35.98634739312873</v>
          </cell>
          <cell r="T20">
            <v>0</v>
          </cell>
          <cell r="U20">
            <v>7.0779261488307945</v>
          </cell>
          <cell r="V20">
            <v>0</v>
          </cell>
        </row>
        <row r="21">
          <cell r="O21">
            <v>0</v>
          </cell>
          <cell r="Q21">
            <v>1.4192749435446663</v>
          </cell>
          <cell r="R21">
            <v>0</v>
          </cell>
          <cell r="S21">
            <v>6.74376522043992</v>
          </cell>
          <cell r="T21">
            <v>0</v>
          </cell>
          <cell r="U21">
            <v>2.7584477462228074</v>
          </cell>
          <cell r="V21">
            <v>0</v>
          </cell>
        </row>
        <row r="22">
          <cell r="O22">
            <v>0</v>
          </cell>
          <cell r="Q22">
            <v>4.600199111283782</v>
          </cell>
          <cell r="R22">
            <v>0</v>
          </cell>
          <cell r="S22">
            <v>19.768138362347482</v>
          </cell>
          <cell r="T22">
            <v>0</v>
          </cell>
          <cell r="U22">
            <v>0.5015359538586922</v>
          </cell>
          <cell r="V22">
            <v>0</v>
          </cell>
        </row>
        <row r="23">
          <cell r="O23">
            <v>0</v>
          </cell>
          <cell r="Q23">
            <v>1.0926838744142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4">
          <cell r="O24">
            <v>21.83206106870229</v>
          </cell>
          <cell r="Q24">
            <v>14.684457178933055</v>
          </cell>
          <cell r="R24">
            <v>37.5</v>
          </cell>
          <cell r="S24">
            <v>0.05942751493941695</v>
          </cell>
          <cell r="T24">
            <v>0</v>
          </cell>
          <cell r="U24">
            <v>5.337178442312917</v>
          </cell>
          <cell r="V24">
            <v>0</v>
          </cell>
        </row>
        <row r="25">
          <cell r="O25">
            <v>0</v>
          </cell>
          <cell r="Q25">
            <v>1.4229172231260472</v>
          </cell>
          <cell r="R25">
            <v>0</v>
          </cell>
          <cell r="S25">
            <v>0.08961291935308904</v>
          </cell>
          <cell r="T25">
            <v>0</v>
          </cell>
          <cell r="U25">
            <v>0.041794662821557686</v>
          </cell>
          <cell r="V25">
            <v>0</v>
          </cell>
        </row>
        <row r="26">
          <cell r="O26">
            <v>0</v>
          </cell>
          <cell r="Q26">
            <v>0.3035232984483889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O27">
            <v>1.3994910941475827</v>
          </cell>
          <cell r="Q27">
            <v>1.1242502974528323</v>
          </cell>
          <cell r="R27">
            <v>0</v>
          </cell>
          <cell r="S27">
            <v>1.0942209099956137</v>
          </cell>
          <cell r="T27">
            <v>0</v>
          </cell>
          <cell r="U27">
            <v>5.704971475142624</v>
          </cell>
          <cell r="V27">
            <v>0</v>
          </cell>
        </row>
        <row r="28">
          <cell r="O28">
            <v>0</v>
          </cell>
          <cell r="Q28">
            <v>1.7640774105820365</v>
          </cell>
          <cell r="R28">
            <v>25</v>
          </cell>
          <cell r="S28">
            <v>4.843814114506445</v>
          </cell>
          <cell r="T28">
            <v>0</v>
          </cell>
          <cell r="U28">
            <v>2.8817420015464026</v>
          </cell>
          <cell r="V28">
            <v>0</v>
          </cell>
        </row>
        <row r="29">
          <cell r="O29">
            <v>0</v>
          </cell>
          <cell r="Q29">
            <v>0.42978899060291864</v>
          </cell>
          <cell r="R29">
            <v>0</v>
          </cell>
          <cell r="S29">
            <v>0.7483464844222876</v>
          </cell>
          <cell r="T29">
            <v>0</v>
          </cell>
          <cell r="U29">
            <v>0.5224332852694711</v>
          </cell>
          <cell r="V29">
            <v>10</v>
          </cell>
        </row>
        <row r="30">
          <cell r="O30">
            <v>20.40712468193384</v>
          </cell>
          <cell r="Q30">
            <v>0</v>
          </cell>
          <cell r="R30">
            <v>0</v>
          </cell>
          <cell r="S30">
            <v>6.382483661363783</v>
          </cell>
          <cell r="T30">
            <v>0</v>
          </cell>
          <cell r="U30">
            <v>0.4388439596263557</v>
          </cell>
          <cell r="V30">
            <v>0</v>
          </cell>
        </row>
        <row r="31"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</row>
        <row r="32">
          <cell r="O32">
            <v>0</v>
          </cell>
          <cell r="Q32">
            <v>1.9668309739455598</v>
          </cell>
          <cell r="R32">
            <v>0</v>
          </cell>
          <cell r="S32">
            <v>3.9608910354065356</v>
          </cell>
          <cell r="T32">
            <v>0</v>
          </cell>
          <cell r="U32">
            <v>0.29883183917413747</v>
          </cell>
          <cell r="V32">
            <v>0</v>
          </cell>
        </row>
        <row r="33">
          <cell r="O33">
            <v>0</v>
          </cell>
          <cell r="Q33">
            <v>2.1076657844256124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現有水庫水壩"/>
      <sheetName val="臺北"/>
      <sheetName val="宜蘭"/>
      <sheetName val="桃園"/>
      <sheetName val="新竹"/>
      <sheetName val="苗栗"/>
      <sheetName val="臺中"/>
      <sheetName val="南投"/>
      <sheetName val="嘉義"/>
      <sheetName val="臺南"/>
      <sheetName val="高雄"/>
      <sheetName val="屏東"/>
      <sheetName val="臺東"/>
      <sheetName val="花蓮"/>
      <sheetName val="澎湖"/>
      <sheetName val="基市"/>
      <sheetName val="竹市"/>
      <sheetName val="嘉市"/>
      <sheetName val="北市"/>
      <sheetName val="高市"/>
      <sheetName val="金門縣"/>
      <sheetName val="連江縣"/>
    </sheetNames>
    <sheetDataSet>
      <sheetData sheetId="1">
        <row r="30">
          <cell r="I30">
            <v>34200.3</v>
          </cell>
          <cell r="J30">
            <v>41347.9</v>
          </cell>
        </row>
      </sheetData>
      <sheetData sheetId="3">
        <row r="25">
          <cell r="I25">
            <v>22975</v>
          </cell>
          <cell r="J25">
            <v>33199</v>
          </cell>
        </row>
      </sheetData>
      <sheetData sheetId="4">
        <row r="25">
          <cell r="I25">
            <v>4140.8</v>
          </cell>
          <cell r="J25">
            <v>4260.3</v>
          </cell>
        </row>
      </sheetData>
      <sheetData sheetId="5">
        <row r="30">
          <cell r="I30">
            <v>15864.8</v>
          </cell>
          <cell r="J30">
            <v>17100.600000000002</v>
          </cell>
        </row>
      </sheetData>
      <sheetData sheetId="6">
        <row r="29">
          <cell r="I29">
            <v>18071.1</v>
          </cell>
          <cell r="J29">
            <v>28409.600000000002</v>
          </cell>
        </row>
      </sheetData>
      <sheetData sheetId="7">
        <row r="51">
          <cell r="I51">
            <v>25327.7</v>
          </cell>
          <cell r="J51">
            <v>34672.399999999994</v>
          </cell>
        </row>
      </sheetData>
      <sheetData sheetId="8">
        <row r="26">
          <cell r="I26">
            <v>62487.5</v>
          </cell>
          <cell r="J26">
            <v>73626</v>
          </cell>
        </row>
      </sheetData>
      <sheetData sheetId="9">
        <row r="43">
          <cell r="I43">
            <v>23073.8</v>
          </cell>
          <cell r="J43">
            <v>35168.6</v>
          </cell>
        </row>
      </sheetData>
      <sheetData sheetId="10">
        <row r="30">
          <cell r="I30">
            <v>3486.8999999999996</v>
          </cell>
          <cell r="J30">
            <v>4620</v>
          </cell>
        </row>
      </sheetData>
      <sheetData sheetId="11">
        <row r="20">
          <cell r="I20">
            <v>3259.9</v>
          </cell>
          <cell r="J20">
            <v>3494</v>
          </cell>
        </row>
      </sheetData>
      <sheetData sheetId="12">
        <row r="20">
          <cell r="I20">
            <v>7.3</v>
          </cell>
          <cell r="J20">
            <v>7.4</v>
          </cell>
        </row>
      </sheetData>
      <sheetData sheetId="13">
        <row r="25">
          <cell r="I25">
            <v>43.70000000000001</v>
          </cell>
          <cell r="J25">
            <v>60.9</v>
          </cell>
        </row>
      </sheetData>
      <sheetData sheetId="14">
        <row r="26">
          <cell r="I26">
            <v>325.1</v>
          </cell>
          <cell r="J26">
            <v>264.2</v>
          </cell>
        </row>
      </sheetData>
      <sheetData sheetId="15">
        <row r="25">
          <cell r="I25">
            <v>1018.7</v>
          </cell>
          <cell r="J25">
            <v>1045</v>
          </cell>
        </row>
      </sheetData>
      <sheetData sheetId="16">
        <row r="19">
          <cell r="I19">
            <v>0</v>
          </cell>
          <cell r="J19">
            <v>0</v>
          </cell>
        </row>
      </sheetData>
      <sheetData sheetId="17">
        <row r="20">
          <cell r="I20">
            <v>892</v>
          </cell>
          <cell r="J20">
            <v>949</v>
          </cell>
        </row>
      </sheetData>
      <sheetData sheetId="20">
        <row r="25">
          <cell r="I25">
            <v>532.2</v>
          </cell>
          <cell r="J25">
            <v>532.2</v>
          </cell>
        </row>
      </sheetData>
      <sheetData sheetId="21">
        <row r="25">
          <cell r="I25">
            <v>36.1</v>
          </cell>
          <cell r="J25">
            <v>64.19999999999999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總表"/>
      <sheetName val="臺北"/>
      <sheetName val="宜蘭"/>
      <sheetName val="桃園"/>
      <sheetName val="新竹"/>
      <sheetName val="苗栗"/>
      <sheetName val="臺中"/>
      <sheetName val="南投"/>
      <sheetName val="嘉義"/>
      <sheetName val="臺南"/>
      <sheetName val="高雄"/>
      <sheetName val="屏東"/>
      <sheetName val="臺東"/>
      <sheetName val="花蓮"/>
      <sheetName val="北市"/>
    </sheetNames>
    <sheetDataSet>
      <sheetData sheetId="0">
        <row r="6">
          <cell r="D6">
            <v>5.785123966942149</v>
          </cell>
        </row>
        <row r="7">
          <cell r="D7">
            <v>15.702479338842975</v>
          </cell>
        </row>
        <row r="8">
          <cell r="D8">
            <v>3.3057851239669422</v>
          </cell>
        </row>
        <row r="9">
          <cell r="D9">
            <v>4.132231404958678</v>
          </cell>
        </row>
        <row r="10">
          <cell r="D10">
            <v>2.479338842975207</v>
          </cell>
        </row>
        <row r="11">
          <cell r="D11">
            <v>2.479338842975207</v>
          </cell>
        </row>
        <row r="12">
          <cell r="D12">
            <v>0</v>
          </cell>
        </row>
        <row r="13">
          <cell r="D13">
            <v>14.87603305785124</v>
          </cell>
        </row>
        <row r="14">
          <cell r="D14">
            <v>0</v>
          </cell>
        </row>
        <row r="15">
          <cell r="D15">
            <v>0.8264462809917356</v>
          </cell>
        </row>
        <row r="16">
          <cell r="D16">
            <v>2.479338842975207</v>
          </cell>
        </row>
        <row r="17">
          <cell r="D17">
            <v>11.570247933884298</v>
          </cell>
        </row>
        <row r="18">
          <cell r="D18">
            <v>3.3057851239669422</v>
          </cell>
        </row>
        <row r="19">
          <cell r="D19">
            <v>14.87603305785124</v>
          </cell>
        </row>
        <row r="20">
          <cell r="D20">
            <v>9.090909090909092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9.090909090909092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現有"/>
      <sheetName val="台北"/>
      <sheetName val="宜蘭"/>
      <sheetName val="桃園"/>
      <sheetName val="新竹"/>
      <sheetName val="苗栗"/>
      <sheetName val="台中"/>
      <sheetName val="彰化"/>
      <sheetName val="南投"/>
      <sheetName val="雲林"/>
      <sheetName val="嘉義"/>
      <sheetName val="台南"/>
      <sheetName val="高雄"/>
      <sheetName val="屏東"/>
      <sheetName val="台東"/>
      <sheetName val="花蓮"/>
      <sheetName val="澎湖"/>
      <sheetName val="基市"/>
      <sheetName val="竹市"/>
      <sheetName val="中市"/>
      <sheetName val="嘉市"/>
      <sheetName val="南市"/>
      <sheetName val="北市"/>
      <sheetName val="高市"/>
      <sheetName val="金門縣"/>
      <sheetName val="連江縣"/>
    </sheetNames>
    <sheetDataSet>
      <sheetData sheetId="0">
        <row r="21">
          <cell r="I21">
            <v>4.257507514647069</v>
          </cell>
          <cell r="J21">
            <v>8.636985568612436</v>
          </cell>
        </row>
        <row r="22">
          <cell r="I22">
            <v>8.49050875751739</v>
          </cell>
          <cell r="J22">
            <v>0.9909965709266382</v>
          </cell>
        </row>
        <row r="23">
          <cell r="I23">
            <v>1.8604283696306574</v>
          </cell>
          <cell r="J23">
            <v>4.263875359658557</v>
          </cell>
        </row>
        <row r="24">
          <cell r="I24">
            <v>4.508459052945983</v>
          </cell>
          <cell r="J24">
            <v>4.387412091284298</v>
          </cell>
        </row>
        <row r="25">
          <cell r="I25">
            <v>4.3846840922108825</v>
          </cell>
          <cell r="J25">
            <v>8.567503195400874</v>
          </cell>
        </row>
        <row r="26">
          <cell r="I26">
            <v>8.461028078335211</v>
          </cell>
          <cell r="J26">
            <v>6.254990174494226</v>
          </cell>
        </row>
        <row r="27">
          <cell r="I27">
            <v>2.924841824817465</v>
          </cell>
          <cell r="J27">
            <v>0.76667098350779</v>
          </cell>
        </row>
        <row r="28">
          <cell r="I28">
            <v>5.729822377079101</v>
          </cell>
          <cell r="J28">
            <v>9.849717622283908</v>
          </cell>
        </row>
        <row r="29">
          <cell r="I29">
            <v>9.407518816793308</v>
          </cell>
          <cell r="J29">
            <v>6.7196324303627835</v>
          </cell>
        </row>
        <row r="30">
          <cell r="I30">
            <v>7.123644016775457</v>
          </cell>
          <cell r="J30">
            <v>4.389101289984741</v>
          </cell>
        </row>
        <row r="31">
          <cell r="I31">
            <v>6.915194400572934</v>
          </cell>
          <cell r="J31">
            <v>7.38483887859729</v>
          </cell>
        </row>
        <row r="32">
          <cell r="I32">
            <v>3.7703813541653712</v>
          </cell>
          <cell r="J32">
            <v>9.690369878208774</v>
          </cell>
        </row>
        <row r="33">
          <cell r="I33">
            <v>5.718739689992004</v>
          </cell>
          <cell r="J33">
            <v>7.6261690662672645</v>
          </cell>
        </row>
        <row r="34">
          <cell r="I34">
            <v>5.577261691137581</v>
          </cell>
          <cell r="J34">
            <v>4.186397445931565</v>
          </cell>
        </row>
        <row r="35">
          <cell r="I35">
            <v>13.339019763759541</v>
          </cell>
          <cell r="J35">
            <v>7.293171695786575</v>
          </cell>
        </row>
        <row r="36">
          <cell r="I36">
            <v>0</v>
          </cell>
          <cell r="J36">
            <v>0</v>
          </cell>
        </row>
        <row r="37">
          <cell r="I37">
            <v>0.27019079046991323</v>
          </cell>
          <cell r="J37">
            <v>0.8700499439749096</v>
          </cell>
        </row>
        <row r="38">
          <cell r="I38">
            <v>0.31294874824158353</v>
          </cell>
          <cell r="J38">
            <v>0.12027094747155108</v>
          </cell>
        </row>
        <row r="39">
          <cell r="I39">
            <v>0.9815310494463412</v>
          </cell>
          <cell r="J39">
            <v>0.3119386933484986</v>
          </cell>
        </row>
        <row r="40">
          <cell r="I40">
            <v>0.3035485813063233</v>
          </cell>
          <cell r="J40">
            <v>0.2702717920709013</v>
          </cell>
        </row>
        <row r="41">
          <cell r="I41">
            <v>1.5777649841221306</v>
          </cell>
          <cell r="J41">
            <v>0.1371629344759824</v>
          </cell>
        </row>
        <row r="43">
          <cell r="I43">
            <v>4.084976046033752</v>
          </cell>
          <cell r="J43">
            <v>7.282473437350435</v>
          </cell>
        </row>
        <row r="44">
          <cell r="I44">
            <v>0</v>
          </cell>
          <cell r="J44">
            <v>0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災情總表"/>
      <sheetName val="臺北"/>
      <sheetName val="宜蘭"/>
      <sheetName val="桃園"/>
      <sheetName val="新竹"/>
      <sheetName val="苗栗"/>
      <sheetName val="臺中"/>
      <sheetName val="彰化"/>
      <sheetName val="南投"/>
      <sheetName val="雲林"/>
      <sheetName val="嘉義"/>
      <sheetName val="臺南"/>
      <sheetName val="高雄"/>
      <sheetName val="屏東"/>
      <sheetName val="臺東"/>
      <sheetName val="花蓮"/>
      <sheetName val="澎湖"/>
      <sheetName val="基市"/>
      <sheetName val="竹市"/>
      <sheetName val="中市"/>
      <sheetName val="嘉市"/>
      <sheetName val="南市"/>
      <sheetName val="北市"/>
      <sheetName val="高市"/>
      <sheetName val="金門縣"/>
      <sheetName val="連江縣"/>
    </sheetNames>
    <sheetDataSet>
      <sheetData sheetId="0">
        <row r="21">
          <cell r="N21">
            <v>0</v>
          </cell>
          <cell r="O21">
            <v>0.9170368247599943</v>
          </cell>
        </row>
        <row r="22">
          <cell r="N22">
            <v>0.2143316424948203</v>
          </cell>
          <cell r="O22">
            <v>4.155323112193724</v>
          </cell>
        </row>
        <row r="23">
          <cell r="N23">
            <v>0.07501607487318711</v>
          </cell>
          <cell r="O23">
            <v>2.0454219802263935</v>
          </cell>
        </row>
        <row r="24">
          <cell r="N24">
            <v>5.894120168607559</v>
          </cell>
          <cell r="O24">
            <v>4.191144863160911</v>
          </cell>
        </row>
        <row r="25">
          <cell r="N25">
            <v>9.323426448524684</v>
          </cell>
          <cell r="O25">
            <v>11.101160624731337</v>
          </cell>
        </row>
        <row r="26">
          <cell r="N26">
            <v>4.197327998856898</v>
          </cell>
          <cell r="O26">
            <v>0.6089697664421837</v>
          </cell>
        </row>
        <row r="27">
          <cell r="N27">
            <v>0.2857755233264271</v>
          </cell>
          <cell r="O27">
            <v>0</v>
          </cell>
        </row>
        <row r="28">
          <cell r="N28">
            <v>1.5360434378795456</v>
          </cell>
          <cell r="O28">
            <v>7.200171944404643</v>
          </cell>
        </row>
        <row r="29">
          <cell r="N29">
            <v>4.661713224262342</v>
          </cell>
          <cell r="O29">
            <v>3.9547213067774756</v>
          </cell>
        </row>
        <row r="30">
          <cell r="N30">
            <v>12.10973780095735</v>
          </cell>
          <cell r="O30">
            <v>8.453933228256197</v>
          </cell>
        </row>
        <row r="31">
          <cell r="N31">
            <v>19.82567693077088</v>
          </cell>
          <cell r="O31">
            <v>6.483736925060897</v>
          </cell>
        </row>
        <row r="32">
          <cell r="N32">
            <v>4.53668643280703</v>
          </cell>
          <cell r="O32">
            <v>22.06261642069064</v>
          </cell>
        </row>
        <row r="33">
          <cell r="N33">
            <v>7.715939129813531</v>
          </cell>
          <cell r="O33">
            <v>25.9564407508239</v>
          </cell>
        </row>
        <row r="34">
          <cell r="N34">
            <v>21.62249053368579</v>
          </cell>
          <cell r="O34">
            <v>0.30806705831781056</v>
          </cell>
        </row>
        <row r="35">
          <cell r="N35">
            <v>4.00085732656998</v>
          </cell>
          <cell r="O35">
            <v>2.5612551941538904</v>
          </cell>
        </row>
        <row r="36">
          <cell r="N36">
            <v>0</v>
          </cell>
          <cell r="O36">
            <v>0</v>
          </cell>
        </row>
        <row r="37">
          <cell r="N37">
            <v>0</v>
          </cell>
          <cell r="O37">
            <v>0</v>
          </cell>
        </row>
        <row r="38">
          <cell r="N38">
            <v>0</v>
          </cell>
          <cell r="O38">
            <v>0</v>
          </cell>
        </row>
        <row r="39">
          <cell r="N39">
            <v>1.000214331642495</v>
          </cell>
          <cell r="O39">
            <v>0</v>
          </cell>
        </row>
        <row r="40">
          <cell r="N40">
            <v>2.750589412016861</v>
          </cell>
          <cell r="O40">
            <v>0</v>
          </cell>
        </row>
        <row r="41">
          <cell r="N41">
            <v>0.25005358291062374</v>
          </cell>
          <cell r="O41">
            <v>0</v>
          </cell>
        </row>
        <row r="43">
          <cell r="N43">
            <v>0</v>
          </cell>
          <cell r="O43">
            <v>0</v>
          </cell>
        </row>
        <row r="44">
          <cell r="N44">
            <v>0</v>
          </cell>
          <cell r="O44">
            <v>0</v>
          </cell>
        </row>
        <row r="47">
          <cell r="N47">
            <v>0</v>
          </cell>
          <cell r="O47">
            <v>0</v>
          </cell>
        </row>
        <row r="48">
          <cell r="N48">
            <v>0</v>
          </cell>
          <cell r="O4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現有水庫水壩"/>
      <sheetName val="臺北"/>
      <sheetName val="宜蘭"/>
      <sheetName val="桃園"/>
      <sheetName val="新竹"/>
      <sheetName val="苗栗"/>
      <sheetName val="臺中"/>
      <sheetName val="南投"/>
      <sheetName val="嘉義"/>
      <sheetName val="臺南"/>
      <sheetName val="高雄"/>
      <sheetName val="屏東"/>
      <sheetName val="臺東"/>
      <sheetName val="花蓮"/>
      <sheetName val="澎湖"/>
      <sheetName val="基市"/>
      <sheetName val="竹市"/>
      <sheetName val="嘉市"/>
      <sheetName val="北市"/>
      <sheetName val="高市"/>
      <sheetName val="金門縣"/>
      <sheetName val="連江縣"/>
    </sheetNames>
    <sheetDataSet>
      <sheetData sheetId="18">
        <row r="19">
          <cell r="I19">
            <v>0</v>
          </cell>
          <cell r="J19">
            <v>0</v>
          </cell>
        </row>
      </sheetData>
      <sheetData sheetId="19">
        <row r="19">
          <cell r="I19">
            <v>0</v>
          </cell>
          <cell r="J1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總表"/>
      <sheetName val="臺北"/>
      <sheetName val="桃園"/>
      <sheetName val="新竹"/>
      <sheetName val="苗栗"/>
      <sheetName val="臺中"/>
      <sheetName val="南投"/>
      <sheetName val="嘉義"/>
      <sheetName val="臺南"/>
      <sheetName val="高雄"/>
      <sheetName val="屏東"/>
      <sheetName val="澎湖"/>
      <sheetName val="基市"/>
      <sheetName val="金門縣"/>
    </sheetNames>
    <sheetDataSet>
      <sheetData sheetId="0">
        <row r="9">
          <cell r="K9">
            <v>0</v>
          </cell>
          <cell r="M9">
            <v>0</v>
          </cell>
          <cell r="N9">
            <v>25</v>
          </cell>
        </row>
        <row r="10">
          <cell r="K10">
            <v>0</v>
          </cell>
          <cell r="M10">
            <v>0</v>
          </cell>
          <cell r="N10">
            <v>0</v>
          </cell>
        </row>
        <row r="11">
          <cell r="K11">
            <v>8.6529634693306</v>
          </cell>
          <cell r="M11">
            <v>27.77777777777778</v>
          </cell>
          <cell r="N11">
            <v>4.411764705882353</v>
          </cell>
        </row>
        <row r="12">
          <cell r="K12">
            <v>2.207374562491464</v>
          </cell>
          <cell r="M12">
            <v>0</v>
          </cell>
          <cell r="N12">
            <v>5.88235294117647</v>
          </cell>
        </row>
        <row r="13">
          <cell r="K13">
            <v>2.897179113270046</v>
          </cell>
          <cell r="M13">
            <v>27.77777777777778</v>
          </cell>
          <cell r="N13">
            <v>11.76470588235294</v>
          </cell>
        </row>
        <row r="14">
          <cell r="K14">
            <v>35.05145252144257</v>
          </cell>
          <cell r="M14">
            <v>0</v>
          </cell>
          <cell r="N14">
            <v>0</v>
          </cell>
        </row>
        <row r="15">
          <cell r="K15">
            <v>0</v>
          </cell>
          <cell r="M15">
            <v>0</v>
          </cell>
          <cell r="N15">
            <v>0</v>
          </cell>
        </row>
        <row r="16">
          <cell r="K16">
            <v>0</v>
          </cell>
          <cell r="M16">
            <v>0</v>
          </cell>
          <cell r="N16">
            <v>1.4705882352941175</v>
          </cell>
        </row>
        <row r="17">
          <cell r="K17">
            <v>0</v>
          </cell>
          <cell r="M17">
            <v>0</v>
          </cell>
          <cell r="N17">
            <v>0</v>
          </cell>
        </row>
        <row r="18">
          <cell r="K18">
            <v>0</v>
          </cell>
          <cell r="M18">
            <v>27.77777777777778</v>
          </cell>
          <cell r="N18">
            <v>5.88235294117647</v>
          </cell>
        </row>
        <row r="19">
          <cell r="K19">
            <v>2.401375194352432</v>
          </cell>
          <cell r="M19">
            <v>16.666666666666664</v>
          </cell>
          <cell r="N19">
            <v>30.88235294117647</v>
          </cell>
        </row>
        <row r="20">
          <cell r="K20">
            <v>44.74232351005666</v>
          </cell>
          <cell r="M20">
            <v>0</v>
          </cell>
          <cell r="N20">
            <v>5.88235294117647</v>
          </cell>
        </row>
        <row r="21">
          <cell r="K21">
            <v>0</v>
          </cell>
          <cell r="M21">
            <v>0</v>
          </cell>
          <cell r="N21">
            <v>8.823529411764707</v>
          </cell>
        </row>
        <row r="22">
          <cell r="K22">
            <v>0</v>
          </cell>
          <cell r="M22">
            <v>0</v>
          </cell>
          <cell r="N22">
            <v>0</v>
          </cell>
        </row>
        <row r="23">
          <cell r="K23">
            <v>0</v>
          </cell>
          <cell r="M23">
            <v>0</v>
          </cell>
          <cell r="N23">
            <v>0</v>
          </cell>
        </row>
        <row r="24">
          <cell r="K24">
            <v>0</v>
          </cell>
          <cell r="M24">
            <v>0</v>
          </cell>
          <cell r="N24">
            <v>0</v>
          </cell>
        </row>
        <row r="25">
          <cell r="K25">
            <v>1.0485029171834452</v>
          </cell>
          <cell r="M25">
            <v>0</v>
          </cell>
          <cell r="N25">
            <v>0</v>
          </cell>
        </row>
        <row r="26">
          <cell r="K26">
            <v>0</v>
          </cell>
          <cell r="M26">
            <v>0</v>
          </cell>
          <cell r="N26">
            <v>0</v>
          </cell>
        </row>
        <row r="27">
          <cell r="K27">
            <v>0</v>
          </cell>
          <cell r="M27">
            <v>0</v>
          </cell>
          <cell r="N27">
            <v>0</v>
          </cell>
        </row>
        <row r="28">
          <cell r="K28">
            <v>0</v>
          </cell>
          <cell r="M28">
            <v>0</v>
          </cell>
          <cell r="N28">
            <v>0</v>
          </cell>
        </row>
        <row r="29">
          <cell r="K29">
            <v>0</v>
          </cell>
          <cell r="M29">
            <v>0</v>
          </cell>
          <cell r="N29">
            <v>0</v>
          </cell>
        </row>
        <row r="30">
          <cell r="K30">
            <v>0</v>
          </cell>
          <cell r="M30">
            <v>0</v>
          </cell>
          <cell r="N30">
            <v>0</v>
          </cell>
        </row>
        <row r="31">
          <cell r="K31">
            <v>0</v>
          </cell>
          <cell r="M31">
            <v>0</v>
          </cell>
          <cell r="N31">
            <v>0</v>
          </cell>
        </row>
        <row r="32">
          <cell r="K32">
            <v>2.998828711872778</v>
          </cell>
          <cell r="M32">
            <v>0</v>
          </cell>
          <cell r="N32">
            <v>0</v>
          </cell>
        </row>
        <row r="33">
          <cell r="K33">
            <v>0</v>
          </cell>
          <cell r="M33">
            <v>0</v>
          </cell>
          <cell r="N33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總表"/>
      <sheetName val="縣市表"/>
    </sheetNames>
    <sheetDataSet>
      <sheetData sheetId="0">
        <row r="10">
          <cell r="L10">
            <v>2</v>
          </cell>
          <cell r="Q10">
            <v>22.727272727272727</v>
          </cell>
          <cell r="R10">
            <v>25.112107623318387</v>
          </cell>
        </row>
        <row r="11">
          <cell r="L11">
            <v>0</v>
          </cell>
          <cell r="Q11">
            <v>0</v>
          </cell>
          <cell r="R11">
            <v>0</v>
          </cell>
        </row>
        <row r="12">
          <cell r="L12">
            <v>4</v>
          </cell>
          <cell r="Q12">
            <v>4.545454545454546</v>
          </cell>
          <cell r="R12">
            <v>8.071748878923767</v>
          </cell>
        </row>
        <row r="13">
          <cell r="L13">
            <v>0</v>
          </cell>
          <cell r="Q13">
            <v>0</v>
          </cell>
          <cell r="R13">
            <v>0</v>
          </cell>
        </row>
        <row r="14">
          <cell r="L14">
            <v>7</v>
          </cell>
          <cell r="Q14">
            <v>2.272727272727273</v>
          </cell>
          <cell r="R14">
            <v>4.0358744394618835</v>
          </cell>
        </row>
        <row r="15">
          <cell r="L15">
            <v>5</v>
          </cell>
          <cell r="Q15">
            <v>11.363636363636363</v>
          </cell>
          <cell r="R15">
            <v>6.726457399103139</v>
          </cell>
        </row>
        <row r="16">
          <cell r="L16">
            <v>5</v>
          </cell>
          <cell r="Q16">
            <v>18.181818181818183</v>
          </cell>
          <cell r="R16">
            <v>6.726457399103139</v>
          </cell>
        </row>
        <row r="17">
          <cell r="L17">
            <v>10</v>
          </cell>
          <cell r="Q17">
            <v>2.272727272727273</v>
          </cell>
          <cell r="R17">
            <v>0.8968609865470852</v>
          </cell>
        </row>
        <row r="18">
          <cell r="L18">
            <v>0</v>
          </cell>
          <cell r="Q18">
            <v>0</v>
          </cell>
          <cell r="R18">
            <v>0</v>
          </cell>
        </row>
        <row r="19">
          <cell r="L19">
            <v>0</v>
          </cell>
          <cell r="Q19">
            <v>0</v>
          </cell>
          <cell r="R19">
            <v>0</v>
          </cell>
        </row>
        <row r="20">
          <cell r="L20">
            <v>9</v>
          </cell>
          <cell r="Q20">
            <v>6.8181818181818175</v>
          </cell>
          <cell r="R20">
            <v>1.345291479820628</v>
          </cell>
        </row>
        <row r="21">
          <cell r="L21">
            <v>0</v>
          </cell>
          <cell r="Q21">
            <v>0</v>
          </cell>
          <cell r="R21">
            <v>0</v>
          </cell>
        </row>
        <row r="22">
          <cell r="L22">
            <v>0</v>
          </cell>
          <cell r="Q22">
            <v>0</v>
          </cell>
          <cell r="R22">
            <v>0</v>
          </cell>
        </row>
        <row r="23">
          <cell r="L23">
            <v>0</v>
          </cell>
          <cell r="Q23">
            <v>0</v>
          </cell>
          <cell r="R23">
            <v>0</v>
          </cell>
        </row>
        <row r="24">
          <cell r="L24">
            <v>0</v>
          </cell>
          <cell r="Q24">
            <v>0</v>
          </cell>
          <cell r="R24">
            <v>0</v>
          </cell>
        </row>
        <row r="25">
          <cell r="L25">
            <v>0</v>
          </cell>
          <cell r="Q25">
            <v>0</v>
          </cell>
          <cell r="R25">
            <v>0</v>
          </cell>
        </row>
        <row r="26">
          <cell r="L26">
            <v>0</v>
          </cell>
          <cell r="Q26">
            <v>0</v>
          </cell>
          <cell r="R26">
            <v>0</v>
          </cell>
        </row>
        <row r="27">
          <cell r="L27">
            <v>0</v>
          </cell>
          <cell r="Q27">
            <v>0</v>
          </cell>
          <cell r="R27">
            <v>0</v>
          </cell>
        </row>
        <row r="28">
          <cell r="Q28">
            <v>6.8181818181818175</v>
          </cell>
          <cell r="R28">
            <v>1.7937219730941705</v>
          </cell>
        </row>
        <row r="29">
          <cell r="Q29">
            <v>0</v>
          </cell>
          <cell r="R29">
            <v>0</v>
          </cell>
        </row>
        <row r="30">
          <cell r="Q30">
            <v>0</v>
          </cell>
          <cell r="R30">
            <v>0</v>
          </cell>
        </row>
        <row r="31">
          <cell r="Q31">
            <v>20.454545454545457</v>
          </cell>
          <cell r="R31">
            <v>36.771300448430495</v>
          </cell>
        </row>
        <row r="32">
          <cell r="Q32">
            <v>4.545454545454546</v>
          </cell>
          <cell r="R32">
            <v>8.520179372197308</v>
          </cell>
        </row>
        <row r="33">
          <cell r="Q33">
            <v>0</v>
          </cell>
          <cell r="R33">
            <v>0</v>
          </cell>
        </row>
        <row r="34">
          <cell r="Q34">
            <v>0</v>
          </cell>
          <cell r="R34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總表"/>
      <sheetName val="縣市表"/>
    </sheetNames>
    <sheetDataSet>
      <sheetData sheetId="0">
        <row r="9">
          <cell r="P9" t="e">
            <v>#DIV/0!</v>
          </cell>
        </row>
        <row r="10">
          <cell r="P10" t="e">
            <v>#DIV/0!</v>
          </cell>
        </row>
        <row r="11">
          <cell r="P11" t="e">
            <v>#DIV/0!</v>
          </cell>
        </row>
        <row r="12">
          <cell r="P12" t="e">
            <v>#DIV/0!</v>
          </cell>
        </row>
        <row r="13">
          <cell r="P13" t="e">
            <v>#DIV/0!</v>
          </cell>
        </row>
        <row r="14">
          <cell r="P14" t="e">
            <v>#DIV/0!</v>
          </cell>
        </row>
        <row r="15">
          <cell r="P15" t="e">
            <v>#DIV/0!</v>
          </cell>
        </row>
        <row r="16">
          <cell r="P16" t="e">
            <v>#DIV/0!</v>
          </cell>
        </row>
        <row r="17">
          <cell r="P17" t="e">
            <v>#DIV/0!</v>
          </cell>
        </row>
        <row r="18">
          <cell r="P18" t="e">
            <v>#DIV/0!</v>
          </cell>
        </row>
        <row r="19">
          <cell r="P19" t="e">
            <v>#DIV/0!</v>
          </cell>
        </row>
        <row r="20">
          <cell r="P20" t="e">
            <v>#DIV/0!</v>
          </cell>
        </row>
        <row r="21">
          <cell r="P21" t="e">
            <v>#DIV/0!</v>
          </cell>
        </row>
        <row r="22">
          <cell r="P22" t="e">
            <v>#DIV/0!</v>
          </cell>
        </row>
        <row r="23">
          <cell r="P23" t="e">
            <v>#DIV/0!</v>
          </cell>
        </row>
        <row r="24">
          <cell r="P24" t="e">
            <v>#DIV/0!</v>
          </cell>
        </row>
        <row r="25">
          <cell r="P25" t="e">
            <v>#DIV/0!</v>
          </cell>
        </row>
        <row r="26">
          <cell r="P26" t="e">
            <v>#DIV/0!</v>
          </cell>
        </row>
        <row r="27">
          <cell r="P27" t="e">
            <v>#DIV/0!</v>
          </cell>
        </row>
        <row r="28">
          <cell r="P28" t="e">
            <v>#DIV/0!</v>
          </cell>
        </row>
        <row r="29">
          <cell r="L29">
            <v>105</v>
          </cell>
          <cell r="P29" t="e">
            <v>#DIV/0!</v>
          </cell>
        </row>
        <row r="30">
          <cell r="P30" t="e">
            <v>#DIV/0!</v>
          </cell>
        </row>
        <row r="31">
          <cell r="P31" t="e">
            <v>#DIV/0!</v>
          </cell>
        </row>
        <row r="32">
          <cell r="P32" t="e">
            <v>#DIV/0!</v>
          </cell>
        </row>
        <row r="33">
          <cell r="P33" t="e">
            <v>#DIV/0!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總表"/>
      <sheetName val="縣市別"/>
    </sheetNames>
    <sheetDataSet>
      <sheetData sheetId="0">
        <row r="10">
          <cell r="L10">
            <v>0</v>
          </cell>
          <cell r="M10">
            <v>0</v>
          </cell>
        </row>
        <row r="11">
          <cell r="L11">
            <v>0.8698884170403234</v>
          </cell>
          <cell r="M11">
            <v>0</v>
          </cell>
        </row>
        <row r="12">
          <cell r="L12">
            <v>3.957201489881616</v>
          </cell>
          <cell r="M12">
            <v>0</v>
          </cell>
        </row>
        <row r="13">
          <cell r="L13">
            <v>1.4455963875906463</v>
          </cell>
          <cell r="M13">
            <v>0</v>
          </cell>
        </row>
        <row r="14">
          <cell r="L14">
            <v>3.6013380465469385</v>
          </cell>
          <cell r="M14">
            <v>0</v>
          </cell>
        </row>
        <row r="15">
          <cell r="L15">
            <v>0.2451503720750002</v>
          </cell>
          <cell r="M15">
            <v>0</v>
          </cell>
        </row>
        <row r="16">
          <cell r="L16">
            <v>16.358647086269208</v>
          </cell>
          <cell r="M16">
            <v>0</v>
          </cell>
        </row>
        <row r="17">
          <cell r="L17">
            <v>1.451922848805485</v>
          </cell>
          <cell r="M17">
            <v>0</v>
          </cell>
        </row>
        <row r="18">
          <cell r="L18">
            <v>28.135354637691474</v>
          </cell>
          <cell r="M18">
            <v>0</v>
          </cell>
        </row>
        <row r="19">
          <cell r="L19">
            <v>0.16606960688951627</v>
          </cell>
          <cell r="M19">
            <v>0</v>
          </cell>
        </row>
        <row r="20">
          <cell r="L20">
            <v>13.906352557867349</v>
          </cell>
          <cell r="M20">
            <v>0</v>
          </cell>
        </row>
        <row r="21">
          <cell r="L21">
            <v>8.032233319889603</v>
          </cell>
          <cell r="M21">
            <v>0</v>
          </cell>
        </row>
        <row r="22">
          <cell r="L22">
            <v>18.493827746277272</v>
          </cell>
          <cell r="M22">
            <v>0</v>
          </cell>
        </row>
        <row r="23">
          <cell r="L23">
            <v>0</v>
          </cell>
          <cell r="M23">
            <v>0</v>
          </cell>
        </row>
        <row r="24">
          <cell r="L24">
            <v>0.5076985124908068</v>
          </cell>
          <cell r="M24">
            <v>0</v>
          </cell>
        </row>
        <row r="25">
          <cell r="L25">
            <v>0</v>
          </cell>
          <cell r="M25">
            <v>0</v>
          </cell>
        </row>
        <row r="26">
          <cell r="L26">
            <v>0</v>
          </cell>
          <cell r="M26">
            <v>0</v>
          </cell>
        </row>
        <row r="27">
          <cell r="L27">
            <v>1.1798850165674204</v>
          </cell>
          <cell r="M27">
            <v>0</v>
          </cell>
        </row>
        <row r="28">
          <cell r="K28">
            <v>0</v>
          </cell>
          <cell r="L28">
            <v>0.37088878871991965</v>
          </cell>
          <cell r="M28">
            <v>0</v>
          </cell>
        </row>
        <row r="29">
          <cell r="L29">
            <v>0.07196349631879038</v>
          </cell>
          <cell r="M29">
            <v>0</v>
          </cell>
        </row>
        <row r="30">
          <cell r="L30">
            <v>0.9031023384182265</v>
          </cell>
          <cell r="M30">
            <v>0</v>
          </cell>
        </row>
        <row r="31">
          <cell r="L31">
            <v>0</v>
          </cell>
          <cell r="M31">
            <v>0</v>
          </cell>
        </row>
        <row r="32">
          <cell r="L32">
            <v>0.22379856547491955</v>
          </cell>
          <cell r="M32">
            <v>0</v>
          </cell>
        </row>
        <row r="33">
          <cell r="L33">
            <v>0.07908076518548393</v>
          </cell>
        </row>
        <row r="34">
          <cell r="L3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總表"/>
      <sheetName val="臺北"/>
      <sheetName val="宜蘭"/>
      <sheetName val="桃園"/>
      <sheetName val="新竹"/>
      <sheetName val="苗栗"/>
      <sheetName val="臺中"/>
      <sheetName val="彰化"/>
      <sheetName val="南投"/>
      <sheetName val="雲林"/>
      <sheetName val="嘉義"/>
      <sheetName val="臺南"/>
      <sheetName val="高雄"/>
      <sheetName val="屏東"/>
      <sheetName val="臺東"/>
      <sheetName val="花蓮"/>
      <sheetName val="澎湖"/>
      <sheetName val="基市"/>
      <sheetName val="竹市"/>
      <sheetName val="中市"/>
      <sheetName val="嘉市"/>
      <sheetName val="南市"/>
      <sheetName val="北市"/>
      <sheetName val="高市"/>
      <sheetName val="金門縣"/>
      <sheetName val="連江縣"/>
    </sheetNames>
    <sheetDataSet>
      <sheetData sheetId="0">
        <row r="19">
          <cell r="T19">
            <v>1.7016988194644398</v>
          </cell>
          <cell r="U19">
            <v>31.93877551020408</v>
          </cell>
          <cell r="V19">
            <v>0</v>
          </cell>
          <cell r="W19">
            <v>3.5295739693919757</v>
          </cell>
          <cell r="X19">
            <v>1.306532663316583</v>
          </cell>
          <cell r="Y19">
            <v>14.214221171891293</v>
          </cell>
          <cell r="Z19">
            <v>0</v>
          </cell>
          <cell r="AA19">
            <v>0.6649616368286445</v>
          </cell>
        </row>
        <row r="20"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1.2060301507537687</v>
          </cell>
          <cell r="Y20">
            <v>0</v>
          </cell>
          <cell r="Z20">
            <v>2.1458823529411766</v>
          </cell>
          <cell r="AA20">
            <v>2.364060936283776</v>
          </cell>
        </row>
        <row r="21">
          <cell r="T21">
            <v>1.2352433054995682</v>
          </cell>
          <cell r="U21">
            <v>0</v>
          </cell>
          <cell r="V21">
            <v>0.2808199943836001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1.2809963304792618</v>
          </cell>
        </row>
        <row r="22">
          <cell r="T22">
            <v>5.398790670889721</v>
          </cell>
          <cell r="U22">
            <v>10.790816326530612</v>
          </cell>
          <cell r="V22">
            <v>0</v>
          </cell>
          <cell r="W22">
            <v>0</v>
          </cell>
          <cell r="X22">
            <v>0</v>
          </cell>
          <cell r="Y22">
            <v>5.442413289775492</v>
          </cell>
          <cell r="Z22">
            <v>2.992941176470588</v>
          </cell>
          <cell r="AA22">
            <v>1.9459579673079062</v>
          </cell>
        </row>
        <row r="23">
          <cell r="T23">
            <v>5.824935214511949</v>
          </cell>
          <cell r="U23">
            <v>5.246598639455782</v>
          </cell>
          <cell r="V23">
            <v>0</v>
          </cell>
          <cell r="W23">
            <v>22.542396249827657</v>
          </cell>
          <cell r="X23">
            <v>5.937688442211055</v>
          </cell>
          <cell r="Y23">
            <v>2.815041356780427</v>
          </cell>
          <cell r="Z23">
            <v>17.425882352941176</v>
          </cell>
          <cell r="AA23">
            <v>6.87645946847548</v>
          </cell>
        </row>
        <row r="24">
          <cell r="T24">
            <v>4.103080909876187</v>
          </cell>
          <cell r="U24">
            <v>0.5102040816326531</v>
          </cell>
          <cell r="V24">
            <v>0.42122999157540014</v>
          </cell>
          <cell r="W24">
            <v>2.716117468633669</v>
          </cell>
          <cell r="X24">
            <v>1.2060301507537687</v>
          </cell>
          <cell r="Y24">
            <v>4.726489191631334</v>
          </cell>
          <cell r="Z24">
            <v>19.581176470588236</v>
          </cell>
          <cell r="AA24">
            <v>2.399644167685978</v>
          </cell>
        </row>
        <row r="25">
          <cell r="T25">
            <v>2.9887705154045494</v>
          </cell>
          <cell r="U25">
            <v>11.224489795918368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4.9060380295785615</v>
          </cell>
        </row>
        <row r="26">
          <cell r="T26">
            <v>17.35099337748344</v>
          </cell>
          <cell r="U26">
            <v>4.7023809523809526</v>
          </cell>
          <cell r="V26">
            <v>1.5445099691098005</v>
          </cell>
          <cell r="W26">
            <v>6.866124362332828</v>
          </cell>
          <cell r="X26">
            <v>25.780904522613064</v>
          </cell>
          <cell r="Y26">
            <v>41.25947035518176</v>
          </cell>
          <cell r="Z26">
            <v>16.334117647058825</v>
          </cell>
          <cell r="AA26">
            <v>18.598910263538308</v>
          </cell>
        </row>
        <row r="27">
          <cell r="T27">
            <v>7.425856608119781</v>
          </cell>
          <cell r="U27">
            <v>2.6105442176870746</v>
          </cell>
          <cell r="V27">
            <v>1.4953664700926705</v>
          </cell>
          <cell r="W27">
            <v>6.342203226251207</v>
          </cell>
          <cell r="X27">
            <v>19.179899497487437</v>
          </cell>
          <cell r="Y27">
            <v>1.0426079099186767</v>
          </cell>
          <cell r="Z27">
            <v>6.574117647058824</v>
          </cell>
          <cell r="AA27">
            <v>11.77582564216613</v>
          </cell>
        </row>
        <row r="28">
          <cell r="T28">
            <v>20.24762453210481</v>
          </cell>
          <cell r="U28">
            <v>0.7653061224489796</v>
          </cell>
          <cell r="V28">
            <v>0.6830946363381073</v>
          </cell>
          <cell r="W28">
            <v>13.870122707845029</v>
          </cell>
          <cell r="X28">
            <v>12.064321608040201</v>
          </cell>
          <cell r="Y28">
            <v>2.0852158198373534</v>
          </cell>
          <cell r="Z28">
            <v>5.7035294117647055</v>
          </cell>
          <cell r="AA28">
            <v>13.873012342933395</v>
          </cell>
        </row>
        <row r="29">
          <cell r="T29">
            <v>13.000287935502447</v>
          </cell>
          <cell r="U29">
            <v>0</v>
          </cell>
          <cell r="V29">
            <v>51.62875596742488</v>
          </cell>
          <cell r="W29">
            <v>33.18626775127533</v>
          </cell>
          <cell r="X29">
            <v>0</v>
          </cell>
          <cell r="Y29">
            <v>4.41370681865573</v>
          </cell>
          <cell r="Z29">
            <v>8</v>
          </cell>
          <cell r="AA29">
            <v>2.0371399977760483</v>
          </cell>
        </row>
        <row r="30">
          <cell r="T30">
            <v>2.1422401382090412</v>
          </cell>
          <cell r="U30">
            <v>8.826530612244898</v>
          </cell>
          <cell r="V30">
            <v>20.14321819713564</v>
          </cell>
          <cell r="W30">
            <v>0</v>
          </cell>
          <cell r="X30">
            <v>19.931658291457286</v>
          </cell>
          <cell r="Y30">
            <v>3.252936678946271</v>
          </cell>
          <cell r="Z30">
            <v>5.491764705882353</v>
          </cell>
          <cell r="AA30">
            <v>16.817524741465583</v>
          </cell>
        </row>
        <row r="31">
          <cell r="T31">
            <v>1.7880794701986755</v>
          </cell>
          <cell r="U31">
            <v>3.9285714285714284</v>
          </cell>
          <cell r="V31">
            <v>1.869559112608818</v>
          </cell>
          <cell r="W31">
            <v>0</v>
          </cell>
          <cell r="X31">
            <v>1.809045226130653</v>
          </cell>
          <cell r="Y31">
            <v>11.538194203100021</v>
          </cell>
          <cell r="Z31">
            <v>9.054117647058824</v>
          </cell>
          <cell r="AA31">
            <v>15.870121205381965</v>
          </cell>
        </row>
        <row r="32">
          <cell r="T32">
            <v>0</v>
          </cell>
          <cell r="U32">
            <v>17.11734693877551</v>
          </cell>
          <cell r="V32">
            <v>0</v>
          </cell>
          <cell r="W32">
            <v>0</v>
          </cell>
          <cell r="X32">
            <v>3.505527638190955</v>
          </cell>
          <cell r="Y32">
            <v>0</v>
          </cell>
          <cell r="Z32">
            <v>1.2941176470588236</v>
          </cell>
          <cell r="AA32">
            <v>0</v>
          </cell>
        </row>
        <row r="33">
          <cell r="T33">
            <v>11.819752375467896</v>
          </cell>
          <cell r="U33">
            <v>0</v>
          </cell>
          <cell r="V33">
            <v>1.821117663577647</v>
          </cell>
          <cell r="W33">
            <v>0.2619605680408107</v>
          </cell>
          <cell r="X33">
            <v>4.675376884422111</v>
          </cell>
          <cell r="Y33">
            <v>2.9193021477722945</v>
          </cell>
          <cell r="Z33">
            <v>2.4611764705882355</v>
          </cell>
          <cell r="AA33">
            <v>0.3891915934615812</v>
          </cell>
        </row>
        <row r="34"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</row>
        <row r="35">
          <cell r="T35">
            <v>0</v>
          </cell>
          <cell r="U35">
            <v>2.33843537414966</v>
          </cell>
          <cell r="V35">
            <v>0</v>
          </cell>
          <cell r="W35">
            <v>0</v>
          </cell>
          <cell r="X35">
            <v>3.3969849246231156</v>
          </cell>
          <cell r="Y35">
            <v>2.6760269687912697</v>
          </cell>
          <cell r="Z35">
            <v>0</v>
          </cell>
          <cell r="AA35">
            <v>0</v>
          </cell>
        </row>
        <row r="36"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0.20015567663738462</v>
          </cell>
        </row>
        <row r="38">
          <cell r="T38">
            <v>2.361071120069105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2.6823529411764704</v>
          </cell>
          <cell r="AA38">
            <v>0</v>
          </cell>
        </row>
        <row r="39">
          <cell r="T39">
            <v>2.611575007198388</v>
          </cell>
          <cell r="U39">
            <v>0</v>
          </cell>
          <cell r="V39">
            <v>20.11232799775344</v>
          </cell>
          <cell r="W39">
            <v>0</v>
          </cell>
          <cell r="X39">
            <v>0</v>
          </cell>
          <cell r="Y39">
            <v>0</v>
          </cell>
          <cell r="Z39">
            <v>0.25882352941176473</v>
          </cell>
          <cell r="AA39">
            <v>0</v>
          </cell>
        </row>
        <row r="41">
          <cell r="T41">
            <v>0</v>
          </cell>
          <cell r="U41">
            <v>0</v>
          </cell>
          <cell r="V41">
            <v>0</v>
          </cell>
          <cell r="W41">
            <v>10.68523369640149</v>
          </cell>
          <cell r="X41">
            <v>0</v>
          </cell>
          <cell r="Y41">
            <v>3.6143740877180788</v>
          </cell>
          <cell r="Z41">
            <v>0</v>
          </cell>
          <cell r="AA41">
            <v>0</v>
          </cell>
        </row>
        <row r="42"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</row>
        <row r="45"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9"/>
  <sheetViews>
    <sheetView workbookViewId="0" topLeftCell="D2">
      <selection activeCell="N20" sqref="N20"/>
    </sheetView>
  </sheetViews>
  <sheetFormatPr defaultColWidth="9.00390625" defaultRowHeight="15.75"/>
  <cols>
    <col min="1" max="1" width="13.625" style="35" hidden="1" customWidth="1"/>
    <col min="2" max="2" width="16.625" style="96" customWidth="1"/>
    <col min="3" max="3" width="8.00390625" style="96" customWidth="1"/>
    <col min="4" max="4" width="6.625" style="96" customWidth="1"/>
    <col min="5" max="5" width="8.625" style="35" hidden="1" customWidth="1"/>
    <col min="6" max="6" width="16.625" style="35" hidden="1" customWidth="1"/>
    <col min="7" max="7" width="8.75390625" style="35" hidden="1" customWidth="1"/>
    <col min="8" max="8" width="12.00390625" style="39" customWidth="1"/>
    <col min="9" max="9" width="7.50390625" style="39" customWidth="1"/>
    <col min="10" max="10" width="9.00390625" style="39" hidden="1" customWidth="1"/>
    <col min="11" max="11" width="11.625" style="39" customWidth="1"/>
    <col min="12" max="12" width="6.125" style="39" customWidth="1"/>
    <col min="13" max="13" width="6.375" style="39" hidden="1" customWidth="1"/>
    <col min="14" max="14" width="9.00390625" style="39" customWidth="1"/>
    <col min="15" max="16384" width="9.00390625" style="35" customWidth="1"/>
  </cols>
  <sheetData>
    <row r="1" spans="2:13" ht="27.75" hidden="1">
      <c r="B1" s="36" t="s">
        <v>45</v>
      </c>
      <c r="C1" s="37"/>
      <c r="D1" s="37"/>
      <c r="E1" s="2"/>
      <c r="F1" s="2"/>
      <c r="G1" s="2"/>
      <c r="H1" s="38"/>
      <c r="I1" s="38"/>
      <c r="J1" s="38"/>
      <c r="K1" s="38"/>
      <c r="L1" s="38"/>
      <c r="M1" s="38"/>
    </row>
    <row r="2" spans="2:13" ht="6" customHeight="1">
      <c r="B2" s="40"/>
      <c r="C2" s="37"/>
      <c r="D2" s="37"/>
      <c r="E2" s="40"/>
      <c r="F2" s="40"/>
      <c r="G2" s="40"/>
      <c r="H2" s="41"/>
      <c r="I2" s="41"/>
      <c r="J2" s="41"/>
      <c r="K2" s="41"/>
      <c r="L2" s="41"/>
      <c r="M2" s="41"/>
    </row>
    <row r="3" spans="2:13" ht="18" customHeight="1">
      <c r="B3" s="42" t="s">
        <v>46</v>
      </c>
      <c r="C3" s="43" t="s">
        <v>47</v>
      </c>
      <c r="D3" s="42"/>
      <c r="E3" s="44"/>
      <c r="F3" s="45" t="s">
        <v>48</v>
      </c>
      <c r="G3" s="44"/>
      <c r="H3" s="45" t="s">
        <v>49</v>
      </c>
      <c r="I3" s="42"/>
      <c r="J3" s="46"/>
      <c r="K3" s="45" t="s">
        <v>50</v>
      </c>
      <c r="L3" s="42"/>
      <c r="M3" s="46"/>
    </row>
    <row r="4" spans="2:13" ht="22.5" customHeight="1">
      <c r="B4" s="47" t="s">
        <v>51</v>
      </c>
      <c r="C4" s="48" t="s">
        <v>52</v>
      </c>
      <c r="D4" s="48"/>
      <c r="E4" s="49" t="s">
        <v>53</v>
      </c>
      <c r="F4" s="50" t="s">
        <v>54</v>
      </c>
      <c r="G4" s="51" t="s">
        <v>53</v>
      </c>
      <c r="H4" s="52" t="s">
        <v>55</v>
      </c>
      <c r="I4" s="52"/>
      <c r="J4" s="53" t="s">
        <v>53</v>
      </c>
      <c r="K4" s="52" t="s">
        <v>55</v>
      </c>
      <c r="L4" s="52"/>
      <c r="M4" s="53" t="s">
        <v>53</v>
      </c>
    </row>
    <row r="5" spans="2:13" ht="13.5" customHeight="1" hidden="1">
      <c r="B5" s="54" t="s">
        <v>56</v>
      </c>
      <c r="C5" s="55">
        <v>42</v>
      </c>
      <c r="D5" s="55"/>
      <c r="E5" s="56"/>
      <c r="F5" s="57">
        <v>9410.74</v>
      </c>
      <c r="G5" s="58"/>
      <c r="H5" s="59">
        <v>2060.23</v>
      </c>
      <c r="I5" s="59"/>
      <c r="J5" s="60"/>
      <c r="K5" s="59">
        <v>2490.04</v>
      </c>
      <c r="L5" s="59"/>
      <c r="M5" s="60"/>
    </row>
    <row r="6" spans="2:13" ht="13.5" customHeight="1" hidden="1">
      <c r="B6" s="54" t="s">
        <v>57</v>
      </c>
      <c r="C6" s="61">
        <v>43</v>
      </c>
      <c r="D6" s="61"/>
      <c r="E6" s="56"/>
      <c r="F6" s="57">
        <v>9947.84</v>
      </c>
      <c r="G6" s="58"/>
      <c r="H6" s="59">
        <v>2120.15</v>
      </c>
      <c r="I6" s="59"/>
      <c r="J6" s="60"/>
      <c r="K6" s="59">
        <v>2648.09</v>
      </c>
      <c r="L6" s="59"/>
      <c r="M6" s="60"/>
    </row>
    <row r="7" spans="2:13" ht="14.25" customHeight="1" hidden="1">
      <c r="B7" s="54" t="s">
        <v>58</v>
      </c>
      <c r="C7" s="61">
        <v>43</v>
      </c>
      <c r="D7" s="61"/>
      <c r="E7" s="56"/>
      <c r="F7" s="57">
        <v>9947.84</v>
      </c>
      <c r="G7" s="58"/>
      <c r="H7" s="59">
        <v>2084.1</v>
      </c>
      <c r="I7" s="59"/>
      <c r="J7" s="60"/>
      <c r="K7" s="59">
        <v>2648.45</v>
      </c>
      <c r="L7" s="59"/>
      <c r="M7" s="60"/>
    </row>
    <row r="8" spans="2:14" s="62" customFormat="1" ht="14.25" customHeight="1" hidden="1">
      <c r="B8" s="63" t="s">
        <v>59</v>
      </c>
      <c r="C8" s="64">
        <v>44</v>
      </c>
      <c r="D8" s="64"/>
      <c r="E8" s="65"/>
      <c r="F8" s="66">
        <v>10114.84</v>
      </c>
      <c r="G8" s="67"/>
      <c r="H8" s="68">
        <v>2115.83</v>
      </c>
      <c r="I8" s="68"/>
      <c r="J8" s="69"/>
      <c r="K8" s="68">
        <v>2683.89</v>
      </c>
      <c r="L8" s="68"/>
      <c r="M8" s="69"/>
      <c r="N8" s="70"/>
    </row>
    <row r="9" spans="2:14" s="62" customFormat="1" ht="12.75" customHeight="1" hidden="1">
      <c r="B9" s="63" t="s">
        <v>60</v>
      </c>
      <c r="C9" s="64">
        <v>44</v>
      </c>
      <c r="D9" s="64"/>
      <c r="E9" s="65"/>
      <c r="F9" s="66">
        <v>10114.84</v>
      </c>
      <c r="G9" s="67"/>
      <c r="H9" s="68">
        <v>2124.17</v>
      </c>
      <c r="I9" s="68"/>
      <c r="J9" s="69"/>
      <c r="K9" s="68">
        <v>2683.89</v>
      </c>
      <c r="L9" s="68"/>
      <c r="M9" s="69"/>
      <c r="N9" s="70"/>
    </row>
    <row r="10" spans="2:14" s="62" customFormat="1" ht="12.75" customHeight="1" hidden="1">
      <c r="B10" s="63" t="s">
        <v>61</v>
      </c>
      <c r="C10" s="64">
        <v>44</v>
      </c>
      <c r="D10" s="64"/>
      <c r="E10" s="65"/>
      <c r="F10" s="66">
        <v>10114.84</v>
      </c>
      <c r="G10" s="67"/>
      <c r="H10" s="68">
        <v>211653</v>
      </c>
      <c r="I10" s="68"/>
      <c r="J10" s="69"/>
      <c r="K10" s="68">
        <v>268389</v>
      </c>
      <c r="L10" s="68"/>
      <c r="M10" s="69"/>
      <c r="N10" s="70"/>
    </row>
    <row r="11" spans="2:14" s="62" customFormat="1" ht="12.75" customHeight="1" hidden="1">
      <c r="B11" s="63" t="s">
        <v>62</v>
      </c>
      <c r="C11" s="64">
        <v>46</v>
      </c>
      <c r="D11" s="64"/>
      <c r="E11" s="65"/>
      <c r="F11" s="66">
        <v>10105.38</v>
      </c>
      <c r="G11" s="67"/>
      <c r="H11" s="68">
        <v>219610</v>
      </c>
      <c r="I11" s="68"/>
      <c r="J11" s="69"/>
      <c r="K11" s="68">
        <v>269340</v>
      </c>
      <c r="L11" s="68"/>
      <c r="M11" s="69"/>
      <c r="N11" s="70"/>
    </row>
    <row r="12" spans="2:14" s="62" customFormat="1" ht="12.75" customHeight="1" hidden="1">
      <c r="B12" s="71" t="s">
        <v>63</v>
      </c>
      <c r="C12" s="72">
        <v>111</v>
      </c>
      <c r="D12" s="64"/>
      <c r="E12" s="65"/>
      <c r="F12" s="66"/>
      <c r="G12" s="67"/>
      <c r="H12" s="68">
        <v>219996.28</v>
      </c>
      <c r="I12" s="68"/>
      <c r="J12" s="69"/>
      <c r="K12" s="68">
        <v>271381.05</v>
      </c>
      <c r="L12" s="68"/>
      <c r="M12" s="69"/>
      <c r="N12" s="70"/>
    </row>
    <row r="13" spans="2:14" s="62" customFormat="1" ht="12.75" customHeight="1">
      <c r="B13" s="106" t="s">
        <v>77</v>
      </c>
      <c r="C13" s="72">
        <v>109</v>
      </c>
      <c r="D13" s="64"/>
      <c r="E13" s="65"/>
      <c r="F13" s="66"/>
      <c r="G13" s="67"/>
      <c r="H13" s="68">
        <v>219905.1</v>
      </c>
      <c r="I13" s="68"/>
      <c r="J13" s="69"/>
      <c r="K13" s="68">
        <v>271425.25</v>
      </c>
      <c r="L13" s="68"/>
      <c r="M13" s="69"/>
      <c r="N13" s="70"/>
    </row>
    <row r="14" spans="2:14" s="62" customFormat="1" ht="12.75" customHeight="1">
      <c r="B14" s="106" t="s">
        <v>78</v>
      </c>
      <c r="C14" s="72">
        <v>109</v>
      </c>
      <c r="D14" s="64"/>
      <c r="E14" s="65"/>
      <c r="F14" s="66"/>
      <c r="G14" s="67"/>
      <c r="H14" s="121">
        <v>212779</v>
      </c>
      <c r="I14" s="121"/>
      <c r="J14" s="69"/>
      <c r="K14" s="121">
        <v>263390</v>
      </c>
      <c r="L14" s="68"/>
      <c r="M14" s="69"/>
      <c r="N14" s="70"/>
    </row>
    <row r="15" spans="2:14" s="62" customFormat="1" ht="12.75" customHeight="1">
      <c r="B15" s="106" t="s">
        <v>93</v>
      </c>
      <c r="C15" s="72">
        <v>109</v>
      </c>
      <c r="D15" s="64"/>
      <c r="E15" s="65"/>
      <c r="F15" s="66"/>
      <c r="G15" s="67"/>
      <c r="H15" s="121">
        <v>220128</v>
      </c>
      <c r="I15" s="121"/>
      <c r="J15" s="69"/>
      <c r="K15" s="121">
        <v>263390</v>
      </c>
      <c r="L15" s="68"/>
      <c r="M15" s="69"/>
      <c r="N15" s="70"/>
    </row>
    <row r="16" spans="2:14" s="62" customFormat="1" ht="12.75" customHeight="1">
      <c r="B16" s="106" t="s">
        <v>104</v>
      </c>
      <c r="C16" s="72">
        <v>0</v>
      </c>
      <c r="D16" s="64"/>
      <c r="E16" s="65"/>
      <c r="F16" s="66"/>
      <c r="G16" s="67"/>
      <c r="H16" s="121">
        <v>220397</v>
      </c>
      <c r="I16" s="121"/>
      <c r="J16" s="69"/>
      <c r="K16" s="121">
        <v>260820</v>
      </c>
      <c r="L16" s="68"/>
      <c r="M16" s="69"/>
      <c r="N16" s="70"/>
    </row>
    <row r="17" spans="2:14" s="62" customFormat="1" ht="12.75" customHeight="1">
      <c r="B17" s="106" t="s">
        <v>105</v>
      </c>
      <c r="C17" s="72">
        <f>SUM(C19,C43:C45)</f>
        <v>110</v>
      </c>
      <c r="D17" s="98"/>
      <c r="E17" s="73"/>
      <c r="F17" s="73" t="e">
        <f>SUM(F19,F43:F45)</f>
        <v>#REF!</v>
      </c>
      <c r="G17" s="73"/>
      <c r="H17" s="72">
        <v>215742</v>
      </c>
      <c r="I17" s="73"/>
      <c r="J17" s="73"/>
      <c r="K17" s="72">
        <v>278820</v>
      </c>
      <c r="L17" s="97"/>
      <c r="M17" s="69"/>
      <c r="N17" s="70"/>
    </row>
    <row r="18" spans="2:14" s="62" customFormat="1" ht="6" customHeight="1">
      <c r="B18" s="63"/>
      <c r="C18" s="74"/>
      <c r="D18" s="99"/>
      <c r="E18" s="75"/>
      <c r="F18" s="76"/>
      <c r="G18" s="74"/>
      <c r="H18" s="78"/>
      <c r="I18" s="77"/>
      <c r="J18" s="78"/>
      <c r="K18" s="78"/>
      <c r="L18" s="77"/>
      <c r="M18" s="78"/>
      <c r="N18" s="70"/>
    </row>
    <row r="19" spans="2:14" s="62" customFormat="1" ht="12.75" customHeight="1">
      <c r="B19" s="71" t="s">
        <v>64</v>
      </c>
      <c r="C19" s="79">
        <f>SUM(C21:C41)</f>
        <v>90</v>
      </c>
      <c r="E19" s="74"/>
      <c r="F19" s="80" t="e">
        <f>SUM(F21:F41)</f>
        <v>#REF!</v>
      </c>
      <c r="G19" s="80"/>
      <c r="H19" s="74">
        <f>SUM(H21:H41)</f>
        <v>215174.6</v>
      </c>
      <c r="J19" s="80"/>
      <c r="K19" s="74">
        <f>SUM(K21:K41)</f>
        <v>278224.9</v>
      </c>
      <c r="M19" s="74"/>
      <c r="N19" s="70"/>
    </row>
    <row r="20" spans="2:14" s="62" customFormat="1" ht="6" customHeight="1">
      <c r="B20" s="63"/>
      <c r="C20" s="74"/>
      <c r="E20" s="75"/>
      <c r="F20" s="81"/>
      <c r="G20" s="75"/>
      <c r="H20" s="82"/>
      <c r="J20" s="82"/>
      <c r="K20" s="82"/>
      <c r="M20" s="78"/>
      <c r="N20" s="70"/>
    </row>
    <row r="21" spans="2:14" s="62" customFormat="1" ht="12.75" customHeight="1">
      <c r="B21" s="83" t="s">
        <v>19</v>
      </c>
      <c r="C21" s="79">
        <v>11</v>
      </c>
      <c r="E21" s="84">
        <f>RANK(C21,$C$21:$C$41,0)</f>
        <v>1</v>
      </c>
      <c r="F21" s="81" t="e">
        <f>'[1]臺北'!H15</f>
        <v>#REF!</v>
      </c>
      <c r="G21" s="75" t="e">
        <f>RANK(F21,$F$21:$F$41,0)</f>
        <v>#REF!</v>
      </c>
      <c r="H21" s="108">
        <f>'[11]臺北'!I30</f>
        <v>34200.3</v>
      </c>
      <c r="J21" s="75">
        <f>RANK(H21,$H$21:$H$41,0)</f>
        <v>2</v>
      </c>
      <c r="K21" s="108">
        <f>'[11]臺北'!J30</f>
        <v>41347.9</v>
      </c>
      <c r="M21" s="74">
        <f>RANK(K21,$K$21:$K$41,0)</f>
        <v>2</v>
      </c>
      <c r="N21" s="70"/>
    </row>
    <row r="22" spans="2:14" s="62" customFormat="1" ht="12.75" customHeight="1">
      <c r="B22" s="83" t="s">
        <v>20</v>
      </c>
      <c r="C22" s="79">
        <v>2</v>
      </c>
      <c r="E22" s="84">
        <f aca="true" t="shared" si="0" ref="E22:E40">RANK(C22,$C$21:$C$41,0)</f>
        <v>14</v>
      </c>
      <c r="F22" s="81" t="e">
        <f>'[1]宜蘭'!H15</f>
        <v>#REF!</v>
      </c>
      <c r="G22" s="81" t="str">
        <f>'[1]宜蘭'!I15</f>
        <v>…  </v>
      </c>
      <c r="H22" s="75">
        <v>0</v>
      </c>
      <c r="J22" s="81">
        <v>0</v>
      </c>
      <c r="K22" s="75">
        <v>0</v>
      </c>
      <c r="M22" s="85">
        <v>0</v>
      </c>
      <c r="N22" s="70"/>
    </row>
    <row r="23" spans="2:14" s="62" customFormat="1" ht="12.75" customHeight="1">
      <c r="B23" s="83" t="s">
        <v>21</v>
      </c>
      <c r="C23" s="79">
        <v>4</v>
      </c>
      <c r="E23" s="84">
        <f t="shared" si="0"/>
        <v>9</v>
      </c>
      <c r="F23" s="81" t="e">
        <f>'[1]桃園'!H15</f>
        <v>#REF!</v>
      </c>
      <c r="G23" s="75" t="e">
        <f aca="true" t="shared" si="1" ref="G23:G40">RANK(F23,$F$21:$F$41,0)</f>
        <v>#REF!</v>
      </c>
      <c r="H23" s="108">
        <f>'[11]桃園'!I25</f>
        <v>22975</v>
      </c>
      <c r="J23" s="75">
        <f aca="true" t="shared" si="2" ref="J23:J40">RANK(H23,$H$21:$H$41,0)</f>
        <v>5</v>
      </c>
      <c r="K23" s="108">
        <f>'[11]桃園'!J25</f>
        <v>33199</v>
      </c>
      <c r="M23" s="74">
        <f aca="true" t="shared" si="3" ref="M23:M40">RANK(K23,$K$21:$K$41,0)</f>
        <v>5</v>
      </c>
      <c r="N23" s="70"/>
    </row>
    <row r="24" spans="2:14" s="62" customFormat="1" ht="12.75" customHeight="1">
      <c r="B24" s="83" t="s">
        <v>22</v>
      </c>
      <c r="C24" s="79">
        <v>3</v>
      </c>
      <c r="E24" s="84">
        <f t="shared" si="0"/>
        <v>12</v>
      </c>
      <c r="F24" s="81" t="e">
        <f>'[1]新竹'!H15</f>
        <v>#REF!</v>
      </c>
      <c r="G24" s="75" t="e">
        <f t="shared" si="1"/>
        <v>#REF!</v>
      </c>
      <c r="H24" s="108">
        <f>'[11]新竹'!I25</f>
        <v>4140.8</v>
      </c>
      <c r="J24" s="75">
        <f t="shared" si="2"/>
        <v>8</v>
      </c>
      <c r="K24" s="108">
        <f>'[11]新竹'!J25</f>
        <v>4260.3</v>
      </c>
      <c r="M24" s="74">
        <f t="shared" si="3"/>
        <v>9</v>
      </c>
      <c r="N24" s="70"/>
    </row>
    <row r="25" spans="2:14" s="62" customFormat="1" ht="12.75" customHeight="1">
      <c r="B25" s="83" t="s">
        <v>23</v>
      </c>
      <c r="C25" s="79">
        <v>6</v>
      </c>
      <c r="E25" s="84">
        <f t="shared" si="0"/>
        <v>6</v>
      </c>
      <c r="F25" s="81" t="e">
        <f>'[1]苗栗'!H15</f>
        <v>#REF!</v>
      </c>
      <c r="G25" s="75" t="e">
        <f t="shared" si="1"/>
        <v>#REF!</v>
      </c>
      <c r="H25" s="108">
        <f>'[11]苗栗'!I30</f>
        <v>15864.8</v>
      </c>
      <c r="J25" s="75">
        <f t="shared" si="2"/>
        <v>7</v>
      </c>
      <c r="K25" s="108">
        <f>'[11]苗栗'!J30</f>
        <v>17100.600000000002</v>
      </c>
      <c r="M25" s="74">
        <f t="shared" si="3"/>
        <v>7</v>
      </c>
      <c r="N25" s="70"/>
    </row>
    <row r="26" spans="2:14" s="62" customFormat="1" ht="12.75" customHeight="1">
      <c r="B26" s="83" t="s">
        <v>24</v>
      </c>
      <c r="C26" s="79">
        <v>6</v>
      </c>
      <c r="E26" s="84">
        <f t="shared" si="0"/>
        <v>6</v>
      </c>
      <c r="F26" s="81" t="e">
        <f>'[1]臺中'!H15</f>
        <v>#REF!</v>
      </c>
      <c r="G26" s="75" t="e">
        <f t="shared" si="1"/>
        <v>#REF!</v>
      </c>
      <c r="H26" s="75">
        <f>'[11]臺中'!I29</f>
        <v>18071.1</v>
      </c>
      <c r="J26" s="75">
        <f t="shared" si="2"/>
        <v>6</v>
      </c>
      <c r="K26" s="108">
        <f>'[11]臺中'!J29</f>
        <v>28409.600000000002</v>
      </c>
      <c r="M26" s="74">
        <f t="shared" si="3"/>
        <v>6</v>
      </c>
      <c r="N26" s="70"/>
    </row>
    <row r="27" spans="2:14" s="62" customFormat="1" ht="12.75" customHeight="1">
      <c r="B27" s="83" t="s">
        <v>25</v>
      </c>
      <c r="C27" s="79">
        <v>0</v>
      </c>
      <c r="E27" s="81" t="e">
        <f>#REF!</f>
        <v>#REF!</v>
      </c>
      <c r="F27" s="81" t="e">
        <f>#REF!</f>
        <v>#REF!</v>
      </c>
      <c r="G27" s="81" t="e">
        <f>#REF!</f>
        <v>#REF!</v>
      </c>
      <c r="H27" s="75">
        <v>0</v>
      </c>
      <c r="J27" s="81" t="e">
        <f>#REF!</f>
        <v>#REF!</v>
      </c>
      <c r="K27" s="75">
        <v>0</v>
      </c>
      <c r="M27" s="85" t="e">
        <f>#REF!</f>
        <v>#REF!</v>
      </c>
      <c r="N27" s="70"/>
    </row>
    <row r="28" spans="2:14" s="62" customFormat="1" ht="12.75" customHeight="1">
      <c r="B28" s="83" t="s">
        <v>26</v>
      </c>
      <c r="C28" s="79">
        <v>11</v>
      </c>
      <c r="E28" s="84">
        <f t="shared" si="0"/>
        <v>1</v>
      </c>
      <c r="F28" s="81" t="e">
        <f>'[1]南投'!H15</f>
        <v>#REF!</v>
      </c>
      <c r="G28" s="75" t="e">
        <f t="shared" si="1"/>
        <v>#REF!</v>
      </c>
      <c r="H28" s="75">
        <f>'[11]南投'!I51</f>
        <v>25327.7</v>
      </c>
      <c r="J28" s="75">
        <f t="shared" si="2"/>
        <v>3</v>
      </c>
      <c r="K28" s="75">
        <f>'[11]南投'!J51</f>
        <v>34672.399999999994</v>
      </c>
      <c r="M28" s="74">
        <f t="shared" si="3"/>
        <v>4</v>
      </c>
      <c r="N28" s="70"/>
    </row>
    <row r="29" spans="2:14" s="86" customFormat="1" ht="12.75" customHeight="1">
      <c r="B29" s="83" t="s">
        <v>27</v>
      </c>
      <c r="C29" s="79">
        <v>0</v>
      </c>
      <c r="E29" s="81" t="e">
        <f>#REF!</f>
        <v>#REF!</v>
      </c>
      <c r="F29" s="81" t="e">
        <f>#REF!</f>
        <v>#REF!</v>
      </c>
      <c r="G29" s="81" t="e">
        <f>#REF!</f>
        <v>#REF!</v>
      </c>
      <c r="H29" s="75">
        <v>0</v>
      </c>
      <c r="J29" s="81" t="e">
        <f>#REF!</f>
        <v>#REF!</v>
      </c>
      <c r="K29" s="75">
        <v>0</v>
      </c>
      <c r="M29" s="85" t="e">
        <f>#REF!</f>
        <v>#REF!</v>
      </c>
      <c r="N29" s="87"/>
    </row>
    <row r="30" spans="2:14" s="62" customFormat="1" ht="12.75" customHeight="1">
      <c r="B30" s="83" t="s">
        <v>28</v>
      </c>
      <c r="C30" s="79">
        <v>3</v>
      </c>
      <c r="E30" s="84">
        <f t="shared" si="0"/>
        <v>12</v>
      </c>
      <c r="F30" s="81" t="e">
        <f>'[1]嘉義'!H15</f>
        <v>#REF!</v>
      </c>
      <c r="G30" s="75" t="e">
        <f t="shared" si="1"/>
        <v>#REF!</v>
      </c>
      <c r="H30" s="75">
        <f>'[11]嘉義'!I26</f>
        <v>62487.5</v>
      </c>
      <c r="J30" s="75">
        <f t="shared" si="2"/>
        <v>1</v>
      </c>
      <c r="K30" s="108">
        <f>'[11]嘉義'!J26</f>
        <v>73626</v>
      </c>
      <c r="M30" s="74">
        <f t="shared" si="3"/>
        <v>1</v>
      </c>
      <c r="N30" s="70"/>
    </row>
    <row r="31" spans="2:14" s="62" customFormat="1" ht="12.75" customHeight="1">
      <c r="B31" s="83" t="s">
        <v>29</v>
      </c>
      <c r="C31" s="79">
        <v>11</v>
      </c>
      <c r="E31" s="84">
        <f t="shared" si="0"/>
        <v>1</v>
      </c>
      <c r="F31" s="81" t="e">
        <f>'[1]臺南'!H20</f>
        <v>#REF!</v>
      </c>
      <c r="G31" s="75" t="e">
        <f t="shared" si="1"/>
        <v>#REF!</v>
      </c>
      <c r="H31" s="75">
        <f>'[11]臺南'!I43</f>
        <v>23073.8</v>
      </c>
      <c r="J31" s="75">
        <f t="shared" si="2"/>
        <v>4</v>
      </c>
      <c r="K31" s="108">
        <f>'[11]臺南'!J43</f>
        <v>35168.6</v>
      </c>
      <c r="M31" s="74">
        <f t="shared" si="3"/>
        <v>3</v>
      </c>
      <c r="N31" s="70"/>
    </row>
    <row r="32" spans="2:14" s="62" customFormat="1" ht="12.75" customHeight="1">
      <c r="B32" s="83" t="s">
        <v>30</v>
      </c>
      <c r="C32" s="79">
        <v>8</v>
      </c>
      <c r="E32" s="84">
        <f t="shared" si="0"/>
        <v>4</v>
      </c>
      <c r="F32" s="81" t="e">
        <f>'[1]高雄'!H15</f>
        <v>#REF!</v>
      </c>
      <c r="G32" s="75" t="e">
        <f t="shared" si="1"/>
        <v>#REF!</v>
      </c>
      <c r="H32" s="75">
        <f>'[11]高雄'!I30</f>
        <v>3486.8999999999996</v>
      </c>
      <c r="J32" s="75">
        <f t="shared" si="2"/>
        <v>9</v>
      </c>
      <c r="K32" s="108">
        <f>'[11]高雄'!J30</f>
        <v>4620</v>
      </c>
      <c r="M32" s="74">
        <f t="shared" si="3"/>
        <v>8</v>
      </c>
      <c r="N32" s="70"/>
    </row>
    <row r="33" spans="2:14" s="62" customFormat="1" ht="12.75" customHeight="1">
      <c r="B33" s="83" t="s">
        <v>31</v>
      </c>
      <c r="C33" s="79">
        <v>4</v>
      </c>
      <c r="E33" s="84">
        <f t="shared" si="0"/>
        <v>9</v>
      </c>
      <c r="F33" s="81" t="e">
        <f>'[1]屏東'!H15</f>
        <v>#REF!</v>
      </c>
      <c r="G33" s="75" t="e">
        <f t="shared" si="1"/>
        <v>#REF!</v>
      </c>
      <c r="H33" s="75">
        <f>'[11]屏東'!I20</f>
        <v>3259.9</v>
      </c>
      <c r="J33" s="75">
        <f t="shared" si="2"/>
        <v>10</v>
      </c>
      <c r="K33" s="108">
        <f>'[11]屏東'!J20</f>
        <v>3494</v>
      </c>
      <c r="M33" s="74">
        <f t="shared" si="3"/>
        <v>10</v>
      </c>
      <c r="N33" s="70"/>
    </row>
    <row r="34" spans="2:14" s="62" customFormat="1" ht="12.75" customHeight="1">
      <c r="B34" s="83" t="s">
        <v>32</v>
      </c>
      <c r="C34" s="79">
        <v>2</v>
      </c>
      <c r="E34" s="84">
        <f t="shared" si="0"/>
        <v>14</v>
      </c>
      <c r="F34" s="81" t="e">
        <f>'[1]臺東'!H15</f>
        <v>#REF!</v>
      </c>
      <c r="G34" s="75" t="e">
        <f t="shared" si="1"/>
        <v>#REF!</v>
      </c>
      <c r="H34" s="75">
        <f>'[11]臺東'!I20</f>
        <v>7.3</v>
      </c>
      <c r="J34" s="75">
        <f t="shared" si="2"/>
        <v>15</v>
      </c>
      <c r="K34" s="108">
        <f>'[11]臺東'!J20</f>
        <v>7.4</v>
      </c>
      <c r="M34" s="74">
        <f t="shared" si="3"/>
        <v>15</v>
      </c>
      <c r="N34" s="70"/>
    </row>
    <row r="35" spans="2:14" s="62" customFormat="1" ht="12.75" customHeight="1">
      <c r="B35" s="83" t="s">
        <v>33</v>
      </c>
      <c r="C35" s="79">
        <v>6</v>
      </c>
      <c r="E35" s="84">
        <f t="shared" si="0"/>
        <v>6</v>
      </c>
      <c r="F35" s="81" t="e">
        <f>'[1]花蓮'!H15</f>
        <v>#REF!</v>
      </c>
      <c r="G35" s="75" t="e">
        <f t="shared" si="1"/>
        <v>#REF!</v>
      </c>
      <c r="H35" s="75">
        <f>'[11]花蓮'!I25</f>
        <v>43.70000000000001</v>
      </c>
      <c r="J35" s="75">
        <f t="shared" si="2"/>
        <v>14</v>
      </c>
      <c r="K35" s="108">
        <f>'[11]花蓮'!J25</f>
        <v>60.9</v>
      </c>
      <c r="M35" s="74">
        <f t="shared" si="3"/>
        <v>14</v>
      </c>
      <c r="N35" s="70"/>
    </row>
    <row r="36" spans="2:14" s="62" customFormat="1" ht="12.75" customHeight="1">
      <c r="B36" s="83" t="s">
        <v>34</v>
      </c>
      <c r="C36" s="79">
        <v>8</v>
      </c>
      <c r="E36" s="84">
        <f t="shared" si="0"/>
        <v>4</v>
      </c>
      <c r="F36" s="81" t="e">
        <f>'[1]澎湖'!H20</f>
        <v>#REF!</v>
      </c>
      <c r="G36" s="75" t="e">
        <f t="shared" si="1"/>
        <v>#REF!</v>
      </c>
      <c r="H36" s="75">
        <f>'[11]澎湖'!I26</f>
        <v>325.1</v>
      </c>
      <c r="J36" s="75">
        <f t="shared" si="2"/>
        <v>13</v>
      </c>
      <c r="K36" s="108">
        <f>'[11]澎湖'!J26</f>
        <v>264.2</v>
      </c>
      <c r="M36" s="74">
        <f t="shared" si="3"/>
        <v>13</v>
      </c>
      <c r="N36" s="70"/>
    </row>
    <row r="37" spans="2:14" s="62" customFormat="1" ht="12.75" customHeight="1">
      <c r="B37" s="83" t="s">
        <v>35</v>
      </c>
      <c r="C37" s="79">
        <v>4</v>
      </c>
      <c r="E37" s="84">
        <f t="shared" si="0"/>
        <v>9</v>
      </c>
      <c r="F37" s="81" t="e">
        <f>'[1]基市'!H15</f>
        <v>#REF!</v>
      </c>
      <c r="G37" s="75" t="e">
        <f t="shared" si="1"/>
        <v>#REF!</v>
      </c>
      <c r="H37" s="75">
        <f>'[11]基市'!I25</f>
        <v>1018.7</v>
      </c>
      <c r="J37" s="75">
        <f t="shared" si="2"/>
        <v>11</v>
      </c>
      <c r="K37" s="108">
        <f>'[11]基市'!J25</f>
        <v>1045</v>
      </c>
      <c r="M37" s="74">
        <f t="shared" si="3"/>
        <v>11</v>
      </c>
      <c r="N37" s="70"/>
    </row>
    <row r="38" spans="2:14" s="62" customFormat="1" ht="12.75" customHeight="1">
      <c r="B38" s="83" t="s">
        <v>36</v>
      </c>
      <c r="C38" s="79">
        <v>0</v>
      </c>
      <c r="E38" s="81">
        <f>'[1]竹市'!G15</f>
        <v>0</v>
      </c>
      <c r="F38" s="81">
        <f>'[1]竹市'!H15</f>
        <v>0</v>
      </c>
      <c r="G38" s="81">
        <f>'[1]竹市'!I15</f>
        <v>0</v>
      </c>
      <c r="H38" s="75">
        <f>'[11]竹市'!I19</f>
        <v>0</v>
      </c>
      <c r="J38" s="81" t="str">
        <f>'[1]竹市'!K15</f>
        <v>—</v>
      </c>
      <c r="K38" s="75">
        <f>'[11]竹市'!J19</f>
        <v>0</v>
      </c>
      <c r="M38" s="85" t="e">
        <f>'[1]竹市'!M15</f>
        <v>#REF!</v>
      </c>
      <c r="N38" s="70"/>
    </row>
    <row r="39" spans="2:14" s="62" customFormat="1" ht="12.75" customHeight="1">
      <c r="B39" s="83" t="s">
        <v>37</v>
      </c>
      <c r="C39" s="79">
        <v>0</v>
      </c>
      <c r="E39" s="81" t="e">
        <f>#REF!</f>
        <v>#REF!</v>
      </c>
      <c r="F39" s="81" t="e">
        <f>#REF!</f>
        <v>#REF!</v>
      </c>
      <c r="G39" s="81" t="e">
        <f>#REF!</f>
        <v>#REF!</v>
      </c>
      <c r="H39" s="75">
        <v>0</v>
      </c>
      <c r="J39" s="81" t="e">
        <f>#REF!</f>
        <v>#REF!</v>
      </c>
      <c r="K39" s="75">
        <v>0</v>
      </c>
      <c r="M39" s="85" t="e">
        <f>#REF!</f>
        <v>#REF!</v>
      </c>
      <c r="N39" s="70"/>
    </row>
    <row r="40" spans="2:14" s="62" customFormat="1" ht="12.75" customHeight="1">
      <c r="B40" s="83" t="s">
        <v>38</v>
      </c>
      <c r="C40" s="79">
        <v>1</v>
      </c>
      <c r="E40" s="84">
        <f t="shared" si="0"/>
        <v>16</v>
      </c>
      <c r="F40" s="81" t="e">
        <f>'[1]嘉市'!H15</f>
        <v>#REF!</v>
      </c>
      <c r="G40" s="75" t="e">
        <f t="shared" si="1"/>
        <v>#REF!</v>
      </c>
      <c r="H40" s="75">
        <f>'[11]嘉市'!I20</f>
        <v>892</v>
      </c>
      <c r="J40" s="75">
        <f t="shared" si="2"/>
        <v>12</v>
      </c>
      <c r="K40" s="108">
        <f>'[11]嘉市'!J20</f>
        <v>949</v>
      </c>
      <c r="M40" s="74">
        <f t="shared" si="3"/>
        <v>12</v>
      </c>
      <c r="N40" s="70"/>
    </row>
    <row r="41" spans="2:14" s="62" customFormat="1" ht="12.75" customHeight="1">
      <c r="B41" s="83" t="s">
        <v>39</v>
      </c>
      <c r="C41" s="79">
        <v>0</v>
      </c>
      <c r="E41" s="81" t="e">
        <f>#REF!</f>
        <v>#REF!</v>
      </c>
      <c r="F41" s="81" t="e">
        <f>#REF!</f>
        <v>#REF!</v>
      </c>
      <c r="G41" s="81" t="e">
        <f>#REF!</f>
        <v>#REF!</v>
      </c>
      <c r="H41" s="75">
        <v>0</v>
      </c>
      <c r="J41" s="81" t="e">
        <f>#REF!</f>
        <v>#REF!</v>
      </c>
      <c r="K41" s="75">
        <v>0</v>
      </c>
      <c r="M41" s="85" t="e">
        <f>#REF!</f>
        <v>#REF!</v>
      </c>
      <c r="N41" s="70"/>
    </row>
    <row r="42" spans="2:14" s="62" customFormat="1" ht="6" customHeight="1">
      <c r="B42" s="71"/>
      <c r="C42" s="88"/>
      <c r="E42" s="81"/>
      <c r="F42" s="81"/>
      <c r="G42" s="81"/>
      <c r="H42" s="75"/>
      <c r="J42" s="81"/>
      <c r="K42" s="75"/>
      <c r="M42" s="85"/>
      <c r="N42" s="70"/>
    </row>
    <row r="43" spans="2:14" s="62" customFormat="1" ht="12.75" customHeight="1">
      <c r="B43" s="71" t="s">
        <v>65</v>
      </c>
      <c r="C43" s="88">
        <v>0</v>
      </c>
      <c r="E43" s="81"/>
      <c r="F43" s="81">
        <f>'[1]北市'!H15</f>
        <v>0</v>
      </c>
      <c r="G43" s="81"/>
      <c r="H43" s="75">
        <f>'[4]北市'!I19</f>
        <v>0</v>
      </c>
      <c r="J43" s="81"/>
      <c r="K43" s="75">
        <f>'[4]北市'!J19</f>
        <v>0</v>
      </c>
      <c r="M43" s="85"/>
      <c r="N43" s="70"/>
    </row>
    <row r="44" spans="2:14" s="62" customFormat="1" ht="12.75" customHeight="1">
      <c r="B44" s="71" t="s">
        <v>66</v>
      </c>
      <c r="C44" s="88">
        <v>0</v>
      </c>
      <c r="E44" s="81"/>
      <c r="F44" s="81">
        <f>'[1]高市'!H15</f>
        <v>0</v>
      </c>
      <c r="G44" s="81"/>
      <c r="H44" s="75">
        <f>'[4]高市'!I19</f>
        <v>0</v>
      </c>
      <c r="J44" s="81"/>
      <c r="K44" s="75">
        <f>'[4]高市'!J19</f>
        <v>0</v>
      </c>
      <c r="M44" s="85"/>
      <c r="N44" s="70"/>
    </row>
    <row r="45" spans="2:14" s="62" customFormat="1" ht="12.75" customHeight="1">
      <c r="B45" s="71" t="s">
        <v>67</v>
      </c>
      <c r="C45" s="79">
        <f>SUM(C47:C48)</f>
        <v>20</v>
      </c>
      <c r="E45" s="81"/>
      <c r="F45" s="85" t="e">
        <f>SUM(F47:F48)</f>
        <v>#REF!</v>
      </c>
      <c r="G45" s="85"/>
      <c r="H45" s="74">
        <f>SUM(H47:H48)</f>
        <v>568.3000000000001</v>
      </c>
      <c r="J45" s="85"/>
      <c r="K45" s="74">
        <f>SUM(K47:K48)</f>
        <v>596.4000000000001</v>
      </c>
      <c r="M45" s="85"/>
      <c r="N45" s="70"/>
    </row>
    <row r="46" spans="2:14" s="62" customFormat="1" ht="6" customHeight="1">
      <c r="B46" s="71"/>
      <c r="C46" s="88"/>
      <c r="E46" s="81"/>
      <c r="F46" s="81"/>
      <c r="G46" s="81"/>
      <c r="H46" s="75"/>
      <c r="J46" s="81"/>
      <c r="K46" s="75"/>
      <c r="M46" s="85"/>
      <c r="N46" s="70"/>
    </row>
    <row r="47" spans="2:14" s="62" customFormat="1" ht="12.75" customHeight="1">
      <c r="B47" s="89" t="s">
        <v>68</v>
      </c>
      <c r="C47" s="88">
        <v>13</v>
      </c>
      <c r="E47" s="81"/>
      <c r="F47" s="81" t="e">
        <f>'[1]金門縣'!H15</f>
        <v>#REF!</v>
      </c>
      <c r="G47" s="81"/>
      <c r="H47" s="75">
        <f>'[11]金門縣'!I25</f>
        <v>532.2</v>
      </c>
      <c r="J47" s="81"/>
      <c r="K47" s="75">
        <f>'[11]金門縣'!J25</f>
        <v>532.2</v>
      </c>
      <c r="M47" s="85"/>
      <c r="N47" s="70"/>
    </row>
    <row r="48" spans="2:14" s="62" customFormat="1" ht="12.75" customHeight="1">
      <c r="B48" s="90" t="s">
        <v>69</v>
      </c>
      <c r="C48" s="91">
        <v>7</v>
      </c>
      <c r="E48" s="92"/>
      <c r="F48" s="92" t="e">
        <f>'[1]連江縣'!H15</f>
        <v>#REF!</v>
      </c>
      <c r="G48" s="92"/>
      <c r="H48" s="107">
        <f>'[11]連江縣'!I25</f>
        <v>36.1</v>
      </c>
      <c r="J48" s="92"/>
      <c r="K48" s="107">
        <f>'[11]連江縣'!J25</f>
        <v>64.19999999999999</v>
      </c>
      <c r="M48" s="93"/>
      <c r="N48" s="70"/>
    </row>
    <row r="49" spans="2:13" ht="18" customHeight="1" hidden="1">
      <c r="B49" s="44" t="s">
        <v>70</v>
      </c>
      <c r="C49" s="44"/>
      <c r="D49" s="99">
        <f>C49/C45*100</f>
        <v>0</v>
      </c>
      <c r="E49" s="94"/>
      <c r="F49" s="94"/>
      <c r="G49" s="94"/>
      <c r="H49" s="95"/>
      <c r="I49" s="95"/>
      <c r="J49" s="95"/>
      <c r="K49" s="95"/>
      <c r="L49" s="95"/>
      <c r="M49" s="95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BO40"/>
  <sheetViews>
    <sheetView showGridLines="0" tabSelected="1" view="pageBreakPreview" zoomScaleNormal="60" zoomScaleSheetLayoutView="100" workbookViewId="0" topLeftCell="AG1">
      <selection activeCell="AL11" sqref="AL11"/>
    </sheetView>
  </sheetViews>
  <sheetFormatPr defaultColWidth="9.00390625" defaultRowHeight="15.75"/>
  <cols>
    <col min="1" max="1" width="11.625" style="6" customWidth="1"/>
    <col min="2" max="2" width="6.625" style="7" customWidth="1"/>
    <col min="3" max="8" width="7.625" style="7" customWidth="1"/>
    <col min="9" max="9" width="9.875" style="7" customWidth="1"/>
    <col min="10" max="10" width="9.50390625" style="7" customWidth="1"/>
    <col min="11" max="11" width="7.625" style="7" hidden="1" customWidth="1"/>
    <col min="12" max="12" width="8.00390625" style="7" customWidth="1"/>
    <col min="13" max="13" width="7.625" style="7" hidden="1" customWidth="1"/>
    <col min="14" max="17" width="7.625" style="7" customWidth="1"/>
    <col min="18" max="18" width="6.00390625" style="6" customWidth="1"/>
    <col min="19" max="19" width="6.625" style="7" customWidth="1"/>
    <col min="20" max="25" width="9.625" style="6" customWidth="1"/>
    <col min="26" max="27" width="9.625" style="7" customWidth="1"/>
    <col min="28" max="31" width="9.625" style="6" customWidth="1"/>
    <col min="32" max="32" width="6.25390625" style="6" customWidth="1"/>
    <col min="33" max="33" width="6.625" style="7" customWidth="1"/>
    <col min="34" max="36" width="7.625" style="7" customWidth="1"/>
    <col min="37" max="46" width="7.625" style="6" customWidth="1"/>
    <col min="47" max="48" width="7.625" style="7" customWidth="1"/>
    <col min="49" max="49" width="6.25390625" style="6" customWidth="1"/>
    <col min="50" max="50" width="6.625" style="7" customWidth="1"/>
    <col min="51" max="51" width="10.625" style="7" customWidth="1"/>
    <col min="52" max="52" width="7.375" style="7" hidden="1" customWidth="1"/>
    <col min="53" max="58" width="7.625" style="6" customWidth="1"/>
    <col min="59" max="59" width="10.625" style="6" customWidth="1"/>
    <col min="60" max="60" width="7.375" style="6" hidden="1" customWidth="1"/>
    <col min="61" max="66" width="8.125" style="6" customWidth="1"/>
    <col min="67" max="67" width="4.00390625" style="6" customWidth="1"/>
    <col min="68" max="16384" width="3.875" style="6" customWidth="1"/>
  </cols>
  <sheetData>
    <row r="1" ht="5.25" customHeight="1"/>
    <row r="2" spans="2:66" s="3" customFormat="1" ht="25.5">
      <c r="B2" s="217" t="s">
        <v>108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1"/>
      <c r="S2" s="217" t="s">
        <v>113</v>
      </c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1"/>
      <c r="AG2" s="217" t="s">
        <v>117</v>
      </c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143"/>
      <c r="AX2" s="217" t="s">
        <v>118</v>
      </c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</row>
    <row r="3" spans="2:66" ht="15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 t="s">
        <v>0</v>
      </c>
      <c r="Q3" s="4"/>
      <c r="T3" s="4"/>
      <c r="U3" s="5"/>
      <c r="AD3" s="4" t="s">
        <v>0</v>
      </c>
      <c r="AK3" s="5"/>
      <c r="AL3" s="5"/>
      <c r="AM3" s="5"/>
      <c r="AN3" s="5"/>
      <c r="AO3" s="5"/>
      <c r="AP3" s="5"/>
      <c r="AR3" s="5"/>
      <c r="AT3" s="5"/>
      <c r="AU3" s="4" t="s">
        <v>0</v>
      </c>
      <c r="BA3" s="5"/>
      <c r="BB3" s="5"/>
      <c r="BC3" s="5"/>
      <c r="BD3" s="5"/>
      <c r="BE3" s="5"/>
      <c r="BF3" s="5"/>
      <c r="BG3" s="5"/>
      <c r="BH3" s="5"/>
      <c r="BI3" s="5"/>
      <c r="BJ3" s="4"/>
      <c r="BK3" s="5"/>
      <c r="BL3" s="5"/>
      <c r="BM3" s="4" t="s">
        <v>0</v>
      </c>
      <c r="BN3" s="5"/>
    </row>
    <row r="4" spans="2:66" ht="46.5" customHeight="1" thickBot="1">
      <c r="B4" s="27"/>
      <c r="C4" s="12" t="s">
        <v>79</v>
      </c>
      <c r="D4" s="9"/>
      <c r="E4" s="113"/>
      <c r="F4" s="141" t="s">
        <v>87</v>
      </c>
      <c r="G4" s="141"/>
      <c r="H4" s="13"/>
      <c r="I4" s="148" t="s">
        <v>110</v>
      </c>
      <c r="J4" s="114" t="s">
        <v>119</v>
      </c>
      <c r="K4" s="9"/>
      <c r="L4" s="13"/>
      <c r="M4" s="13"/>
      <c r="N4" s="12" t="s">
        <v>88</v>
      </c>
      <c r="O4" s="9"/>
      <c r="P4" s="9"/>
      <c r="Q4" s="9"/>
      <c r="R4" s="124" t="s">
        <v>40</v>
      </c>
      <c r="S4" s="125"/>
      <c r="T4" s="214" t="s">
        <v>122</v>
      </c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124" t="s">
        <v>40</v>
      </c>
      <c r="AG4" s="125"/>
      <c r="AH4" s="214" t="s">
        <v>126</v>
      </c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124" t="s">
        <v>40</v>
      </c>
      <c r="AX4" s="125"/>
      <c r="AY4" s="12" t="s">
        <v>100</v>
      </c>
      <c r="AZ4" s="8"/>
      <c r="BA4" s="9"/>
      <c r="BB4" s="9"/>
      <c r="BC4" s="9"/>
      <c r="BD4" s="9"/>
      <c r="BE4" s="111"/>
      <c r="BF4" s="111"/>
      <c r="BG4" s="111"/>
      <c r="BH4" s="112"/>
      <c r="BI4" s="199" t="s">
        <v>1</v>
      </c>
      <c r="BJ4" s="10"/>
      <c r="BK4" s="11"/>
      <c r="BL4" s="200" t="s">
        <v>2</v>
      </c>
      <c r="BM4" s="14"/>
      <c r="BN4" s="14"/>
    </row>
    <row r="5" spans="2:66" ht="32.25" customHeight="1">
      <c r="B5" s="28"/>
      <c r="C5" s="115" t="s">
        <v>8</v>
      </c>
      <c r="D5" s="116" t="s">
        <v>9</v>
      </c>
      <c r="E5" s="117" t="s">
        <v>107</v>
      </c>
      <c r="F5" s="119" t="s">
        <v>101</v>
      </c>
      <c r="G5" s="119" t="s">
        <v>80</v>
      </c>
      <c r="H5" s="117" t="s">
        <v>82</v>
      </c>
      <c r="I5" s="119" t="s">
        <v>111</v>
      </c>
      <c r="J5" s="147" t="s">
        <v>94</v>
      </c>
      <c r="K5" s="122"/>
      <c r="L5" s="146" t="s">
        <v>94</v>
      </c>
      <c r="M5" s="110"/>
      <c r="N5" s="118" t="s">
        <v>89</v>
      </c>
      <c r="O5" s="120" t="s">
        <v>107</v>
      </c>
      <c r="P5" s="116" t="s">
        <v>115</v>
      </c>
      <c r="Q5" s="119" t="s">
        <v>91</v>
      </c>
      <c r="R5" s="15" t="s">
        <v>40</v>
      </c>
      <c r="T5" s="170" t="s">
        <v>3</v>
      </c>
      <c r="U5" s="18"/>
      <c r="V5" s="171" t="s">
        <v>123</v>
      </c>
      <c r="W5" s="128"/>
      <c r="X5" s="172" t="s">
        <v>124</v>
      </c>
      <c r="Y5" s="173"/>
      <c r="Z5" s="174" t="s">
        <v>96</v>
      </c>
      <c r="AA5" s="173"/>
      <c r="AB5" s="170" t="s">
        <v>125</v>
      </c>
      <c r="AC5" s="18"/>
      <c r="AD5" s="170" t="s">
        <v>98</v>
      </c>
      <c r="AE5" s="128"/>
      <c r="AF5" s="15" t="s">
        <v>40</v>
      </c>
      <c r="AH5" s="170" t="s">
        <v>3</v>
      </c>
      <c r="AI5" s="187"/>
      <c r="AJ5" s="17"/>
      <c r="AK5" s="188" t="s">
        <v>103</v>
      </c>
      <c r="AL5" s="16"/>
      <c r="AM5" s="142"/>
      <c r="AN5" s="142"/>
      <c r="AO5" s="170" t="s">
        <v>4</v>
      </c>
      <c r="AP5" s="17"/>
      <c r="AQ5" s="170" t="s">
        <v>85</v>
      </c>
      <c r="AR5" s="18"/>
      <c r="AS5" s="170" t="s">
        <v>125</v>
      </c>
      <c r="AT5" s="128"/>
      <c r="AU5" s="170" t="s">
        <v>98</v>
      </c>
      <c r="AV5" s="128"/>
      <c r="AW5" s="15" t="s">
        <v>40</v>
      </c>
      <c r="AY5" s="197" t="s">
        <v>131</v>
      </c>
      <c r="AZ5" s="16"/>
      <c r="BA5" s="170" t="s">
        <v>86</v>
      </c>
      <c r="BB5" s="17"/>
      <c r="BC5" s="170" t="s">
        <v>97</v>
      </c>
      <c r="BD5" s="17"/>
      <c r="BE5" s="170" t="s">
        <v>125</v>
      </c>
      <c r="BF5" s="18"/>
      <c r="BG5" s="198" t="s">
        <v>134</v>
      </c>
      <c r="BH5" s="140"/>
      <c r="BI5" s="118" t="s">
        <v>5</v>
      </c>
      <c r="BJ5" s="120" t="s">
        <v>6</v>
      </c>
      <c r="BK5" s="117" t="s">
        <v>7</v>
      </c>
      <c r="BL5" s="118" t="s">
        <v>44</v>
      </c>
      <c r="BM5" s="120" t="s">
        <v>11</v>
      </c>
      <c r="BN5" s="119" t="s">
        <v>12</v>
      </c>
    </row>
    <row r="6" spans="2:66" ht="32.25" thickBot="1">
      <c r="B6" s="29"/>
      <c r="C6" s="21"/>
      <c r="D6" s="32" t="s">
        <v>18</v>
      </c>
      <c r="E6" s="23" t="s">
        <v>106</v>
      </c>
      <c r="F6" s="32" t="s">
        <v>102</v>
      </c>
      <c r="G6" s="32" t="s">
        <v>81</v>
      </c>
      <c r="H6" s="23" t="s">
        <v>83</v>
      </c>
      <c r="I6" s="144" t="s">
        <v>112</v>
      </c>
      <c r="J6" s="149" t="s">
        <v>121</v>
      </c>
      <c r="K6" s="123" t="s">
        <v>84</v>
      </c>
      <c r="L6" s="145" t="s">
        <v>120</v>
      </c>
      <c r="M6" s="109" t="s">
        <v>84</v>
      </c>
      <c r="N6" s="21" t="s">
        <v>90</v>
      </c>
      <c r="O6" s="22" t="s">
        <v>114</v>
      </c>
      <c r="P6" s="32" t="s">
        <v>116</v>
      </c>
      <c r="Q6" s="32" t="s">
        <v>92</v>
      </c>
      <c r="R6" s="20"/>
      <c r="S6" s="4"/>
      <c r="T6" s="175" t="s">
        <v>13</v>
      </c>
      <c r="U6" s="176" t="s">
        <v>14</v>
      </c>
      <c r="V6" s="175" t="s">
        <v>13</v>
      </c>
      <c r="W6" s="177" t="s">
        <v>14</v>
      </c>
      <c r="X6" s="175" t="s">
        <v>13</v>
      </c>
      <c r="Y6" s="177" t="s">
        <v>14</v>
      </c>
      <c r="Z6" s="175" t="s">
        <v>13</v>
      </c>
      <c r="AA6" s="177" t="s">
        <v>14</v>
      </c>
      <c r="AB6" s="175" t="s">
        <v>13</v>
      </c>
      <c r="AC6" s="178" t="s">
        <v>14</v>
      </c>
      <c r="AD6" s="175" t="s">
        <v>13</v>
      </c>
      <c r="AE6" s="177" t="s">
        <v>14</v>
      </c>
      <c r="AF6" s="20"/>
      <c r="AG6" s="4"/>
      <c r="AH6" s="175" t="s">
        <v>15</v>
      </c>
      <c r="AI6" s="176" t="s">
        <v>127</v>
      </c>
      <c r="AJ6" s="189" t="s">
        <v>16</v>
      </c>
      <c r="AK6" s="175" t="s">
        <v>15</v>
      </c>
      <c r="AL6" s="189" t="s">
        <v>128</v>
      </c>
      <c r="AM6" s="176" t="s">
        <v>129</v>
      </c>
      <c r="AN6" s="190" t="s">
        <v>130</v>
      </c>
      <c r="AO6" s="175" t="s">
        <v>15</v>
      </c>
      <c r="AP6" s="189" t="s">
        <v>128</v>
      </c>
      <c r="AQ6" s="175" t="s">
        <v>15</v>
      </c>
      <c r="AR6" s="191" t="s">
        <v>128</v>
      </c>
      <c r="AS6" s="175" t="s">
        <v>15</v>
      </c>
      <c r="AT6" s="192" t="s">
        <v>128</v>
      </c>
      <c r="AU6" s="175" t="s">
        <v>15</v>
      </c>
      <c r="AV6" s="192" t="s">
        <v>16</v>
      </c>
      <c r="AW6" s="20"/>
      <c r="AX6" s="4"/>
      <c r="AY6" s="175" t="s">
        <v>132</v>
      </c>
      <c r="AZ6" s="189" t="s">
        <v>16</v>
      </c>
      <c r="BA6" s="175" t="s">
        <v>132</v>
      </c>
      <c r="BB6" s="189" t="s">
        <v>133</v>
      </c>
      <c r="BC6" s="175" t="s">
        <v>132</v>
      </c>
      <c r="BD6" s="189" t="s">
        <v>133</v>
      </c>
      <c r="BE6" s="175" t="s">
        <v>132</v>
      </c>
      <c r="BF6" s="189" t="s">
        <v>133</v>
      </c>
      <c r="BG6" s="175" t="s">
        <v>132</v>
      </c>
      <c r="BH6" s="189" t="s">
        <v>133</v>
      </c>
      <c r="BI6" s="21" t="s">
        <v>17</v>
      </c>
      <c r="BJ6" s="22" t="s">
        <v>17</v>
      </c>
      <c r="BK6" s="23" t="s">
        <v>17</v>
      </c>
      <c r="BL6" s="19" t="s">
        <v>10</v>
      </c>
      <c r="BM6" s="22" t="s">
        <v>135</v>
      </c>
      <c r="BN6" s="32" t="s">
        <v>136</v>
      </c>
    </row>
    <row r="7" spans="2:66" ht="18" customHeight="1">
      <c r="B7" s="30" t="s">
        <v>41</v>
      </c>
      <c r="C7" s="150">
        <f>SUM(C9,C33:C35)</f>
        <v>100</v>
      </c>
      <c r="D7" s="150">
        <f>SUM(D9,D33:D35)</f>
        <v>100.00041716494701</v>
      </c>
      <c r="E7" s="150">
        <f>SUM(E9,E33:E35)</f>
        <v>100.00046625062762</v>
      </c>
      <c r="F7" s="150">
        <f aca="true" t="shared" si="0" ref="F7:Q7">SUM(F9,F33:F35)</f>
        <v>99.99999999999999</v>
      </c>
      <c r="G7" s="150">
        <f t="shared" si="0"/>
        <v>100</v>
      </c>
      <c r="H7" s="150">
        <f t="shared" si="0"/>
        <v>100</v>
      </c>
      <c r="I7" s="150">
        <f t="shared" si="0"/>
        <v>100.00000000000001</v>
      </c>
      <c r="J7" s="150">
        <f>SUM(J9,J33:J35)</f>
        <v>100</v>
      </c>
      <c r="K7" s="150">
        <f t="shared" si="0"/>
        <v>87.2914798206278</v>
      </c>
      <c r="L7" s="150">
        <f t="shared" si="0"/>
        <v>100</v>
      </c>
      <c r="M7" s="150">
        <f t="shared" si="0"/>
        <v>0</v>
      </c>
      <c r="N7" s="150">
        <f t="shared" si="0"/>
        <v>100</v>
      </c>
      <c r="O7" s="150">
        <f t="shared" si="0"/>
        <v>100.0001</v>
      </c>
      <c r="P7" s="150">
        <f t="shared" si="0"/>
        <v>100</v>
      </c>
      <c r="Q7" s="151">
        <f t="shared" si="0"/>
        <v>100</v>
      </c>
      <c r="R7" s="20"/>
      <c r="S7" s="126" t="s">
        <v>76</v>
      </c>
      <c r="T7" s="179">
        <f aca="true" t="shared" si="1" ref="T7:Y7">SUM(T9,T33:T35)</f>
        <v>100</v>
      </c>
      <c r="U7" s="150">
        <f t="shared" si="1"/>
        <v>99.99999999999999</v>
      </c>
      <c r="V7" s="150">
        <f t="shared" si="1"/>
        <v>99.99999999999999</v>
      </c>
      <c r="W7" s="179">
        <f t="shared" si="1"/>
        <v>99.99999999999999</v>
      </c>
      <c r="X7" s="179">
        <f t="shared" si="1"/>
        <v>100</v>
      </c>
      <c r="Y7" s="180">
        <f t="shared" si="1"/>
        <v>100</v>
      </c>
      <c r="Z7" s="179">
        <f aca="true" t="shared" si="2" ref="Z7:AE7">SUM(Z9,Z33:Z35)</f>
        <v>99.99999999999999</v>
      </c>
      <c r="AA7" s="180">
        <f t="shared" si="2"/>
        <v>99.99999999999999</v>
      </c>
      <c r="AB7" s="179">
        <f t="shared" si="2"/>
        <v>100.00000000000003</v>
      </c>
      <c r="AC7" s="179">
        <f t="shared" si="2"/>
        <v>100</v>
      </c>
      <c r="AD7" s="150">
        <f t="shared" si="2"/>
        <v>100.00000000000001</v>
      </c>
      <c r="AE7" s="180">
        <f t="shared" si="2"/>
        <v>100</v>
      </c>
      <c r="AF7" s="20"/>
      <c r="AG7" s="126" t="s">
        <v>76</v>
      </c>
      <c r="AH7" s="179">
        <v>100</v>
      </c>
      <c r="AI7" s="179">
        <f aca="true" t="shared" si="3" ref="AI7:AT7">SUM(AI9,AI33:AI35)</f>
        <v>100.00000000000001</v>
      </c>
      <c r="AJ7" s="179">
        <f t="shared" si="3"/>
        <v>99.99499999999998</v>
      </c>
      <c r="AK7" s="150">
        <f t="shared" si="3"/>
        <v>100</v>
      </c>
      <c r="AL7" s="150">
        <f t="shared" si="3"/>
        <v>100.00099999999999</v>
      </c>
      <c r="AM7" s="150">
        <v>100</v>
      </c>
      <c r="AN7" s="150">
        <v>100</v>
      </c>
      <c r="AO7" s="150">
        <f t="shared" si="3"/>
        <v>100</v>
      </c>
      <c r="AP7" s="150">
        <f t="shared" si="3"/>
        <v>100</v>
      </c>
      <c r="AQ7" s="150">
        <v>100</v>
      </c>
      <c r="AR7" s="150">
        <f t="shared" si="3"/>
        <v>100</v>
      </c>
      <c r="AS7" s="179">
        <f t="shared" si="3"/>
        <v>100</v>
      </c>
      <c r="AT7" s="180">
        <f t="shared" si="3"/>
        <v>100</v>
      </c>
      <c r="AU7" s="179">
        <f>SUM(AU9,AU33:AU35)</f>
        <v>100</v>
      </c>
      <c r="AV7" s="180">
        <f>SUM(AV9,AV33:AV35)</f>
        <v>100</v>
      </c>
      <c r="AW7" s="20"/>
      <c r="AX7" s="126" t="s">
        <v>76</v>
      </c>
      <c r="AY7" s="179">
        <v>100</v>
      </c>
      <c r="AZ7" s="150" t="e">
        <f>SUM(AZ9,AZ33:AZ35)</f>
        <v>#DIV/0!</v>
      </c>
      <c r="BA7" s="150">
        <f>SUM(BA9,BA33:BA35)</f>
        <v>99.99999999999999</v>
      </c>
      <c r="BB7" s="150">
        <f>SUM(BB9,BB33:BB35)</f>
        <v>100</v>
      </c>
      <c r="BC7" s="150">
        <f aca="true" t="shared" si="4" ref="BC7:BH7">SUM(BC9,BC33:BC35)</f>
        <v>100</v>
      </c>
      <c r="BD7" s="150">
        <f t="shared" si="4"/>
        <v>100</v>
      </c>
      <c r="BE7" s="150">
        <f t="shared" si="4"/>
        <v>100.00000000000001</v>
      </c>
      <c r="BF7" s="150">
        <f t="shared" si="4"/>
        <v>100</v>
      </c>
      <c r="BG7" s="150">
        <f>SUM(BG9,BG33:BG35)</f>
        <v>100</v>
      </c>
      <c r="BH7" s="150">
        <f t="shared" si="4"/>
        <v>0</v>
      </c>
      <c r="BI7" s="150">
        <v>100</v>
      </c>
      <c r="BJ7" s="150">
        <v>100</v>
      </c>
      <c r="BK7" s="150">
        <v>100</v>
      </c>
      <c r="BL7" s="150">
        <f>SUM(BL9,BL33:BL35)</f>
        <v>99.99919999999999</v>
      </c>
      <c r="BM7" s="150">
        <f>SUM(BM9,BM33:BM35)</f>
        <v>99.99990000000001</v>
      </c>
      <c r="BN7" s="180">
        <f>SUM(BN9,BN33:BN35)</f>
        <v>99.9994</v>
      </c>
    </row>
    <row r="8" spans="2:66" ht="6" customHeight="1">
      <c r="B8" s="31"/>
      <c r="C8" s="152"/>
      <c r="D8" s="152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4"/>
      <c r="R8" s="20"/>
      <c r="S8" s="31"/>
      <c r="T8" s="132"/>
      <c r="U8" s="133"/>
      <c r="V8" s="133"/>
      <c r="W8" s="132"/>
      <c r="X8" s="132"/>
      <c r="Y8" s="134"/>
      <c r="Z8" s="132"/>
      <c r="AA8" s="134"/>
      <c r="AB8" s="132"/>
      <c r="AC8" s="132"/>
      <c r="AD8" s="133"/>
      <c r="AE8" s="134"/>
      <c r="AF8" s="20"/>
      <c r="AG8" s="31"/>
      <c r="AH8" s="132"/>
      <c r="AI8" s="133"/>
      <c r="AJ8" s="137"/>
      <c r="AK8" s="132"/>
      <c r="AL8" s="137"/>
      <c r="AM8" s="137"/>
      <c r="AN8" s="137"/>
      <c r="AO8" s="133"/>
      <c r="AP8" s="137"/>
      <c r="AQ8" s="133"/>
      <c r="AR8" s="138"/>
      <c r="AS8" s="132"/>
      <c r="AT8" s="139"/>
      <c r="AU8" s="132"/>
      <c r="AV8" s="139"/>
      <c r="AW8" s="20"/>
      <c r="AY8" s="201"/>
      <c r="AZ8" s="202"/>
      <c r="BA8" s="203"/>
      <c r="BB8" s="203"/>
      <c r="BC8" s="203"/>
      <c r="BD8" s="203"/>
      <c r="BE8" s="203"/>
      <c r="BF8" s="203"/>
      <c r="BG8" s="203"/>
      <c r="BH8" s="203"/>
      <c r="BI8" s="152"/>
      <c r="BJ8" s="153"/>
      <c r="BK8" s="152"/>
      <c r="BL8" s="153"/>
      <c r="BM8" s="153"/>
      <c r="BN8" s="204"/>
    </row>
    <row r="9" spans="2:66" s="7" customFormat="1" ht="12" customHeight="1" hidden="1">
      <c r="B9" s="33" t="s">
        <v>43</v>
      </c>
      <c r="C9" s="155">
        <f aca="true" t="shared" si="5" ref="C9:Q9">SUM(C11:C31)</f>
        <v>81.81818181818181</v>
      </c>
      <c r="D9" s="155">
        <f t="shared" si="5"/>
        <v>99.73700067673424</v>
      </c>
      <c r="E9" s="155">
        <f t="shared" si="5"/>
        <v>99.78656480883723</v>
      </c>
      <c r="F9" s="155">
        <f t="shared" si="5"/>
        <v>97.00117128812721</v>
      </c>
      <c r="G9" s="155">
        <f t="shared" si="5"/>
        <v>100</v>
      </c>
      <c r="H9" s="155">
        <f t="shared" si="5"/>
        <v>100</v>
      </c>
      <c r="I9" s="155">
        <f t="shared" si="5"/>
        <v>90.90909090909092</v>
      </c>
      <c r="J9" s="155">
        <f t="shared" si="5"/>
        <v>75</v>
      </c>
      <c r="K9" s="155">
        <f t="shared" si="5"/>
        <v>42</v>
      </c>
      <c r="L9" s="155">
        <f t="shared" si="5"/>
        <v>54.7085201793722</v>
      </c>
      <c r="M9" s="155">
        <f t="shared" si="5"/>
        <v>0</v>
      </c>
      <c r="N9" s="155">
        <f t="shared" si="5"/>
        <v>65</v>
      </c>
      <c r="O9" s="155">
        <f t="shared" si="5"/>
        <v>81.2793</v>
      </c>
      <c r="P9" s="155">
        <f t="shared" si="5"/>
        <v>65.4113</v>
      </c>
      <c r="Q9" s="156">
        <f t="shared" si="5"/>
        <v>80.87</v>
      </c>
      <c r="R9" s="20"/>
      <c r="S9" s="33" t="s">
        <v>43</v>
      </c>
      <c r="T9" s="135">
        <f aca="true" t="shared" si="6" ref="T9:AA9">SUM(T11:T31)</f>
        <v>95.91502395396624</v>
      </c>
      <c r="U9" s="135">
        <f t="shared" si="6"/>
        <v>92.71752656264955</v>
      </c>
      <c r="V9" s="135">
        <f t="shared" si="6"/>
        <v>99.99999999999999</v>
      </c>
      <c r="W9" s="135">
        <f t="shared" si="6"/>
        <v>99.99999999999999</v>
      </c>
      <c r="X9" s="135">
        <f t="shared" si="6"/>
        <v>100</v>
      </c>
      <c r="Y9" s="136">
        <f t="shared" si="6"/>
        <v>89.3147663035985</v>
      </c>
      <c r="Z9" s="135">
        <f t="shared" si="6"/>
        <v>99.99999999999999</v>
      </c>
      <c r="AA9" s="136">
        <f t="shared" si="6"/>
        <v>96.38562591228191</v>
      </c>
      <c r="AB9" s="135">
        <f aca="true" t="shared" si="7" ref="AB9:AJ9">SUM(AB11:AB31)</f>
        <v>100.00000000000003</v>
      </c>
      <c r="AC9" s="135">
        <f t="shared" si="7"/>
        <v>100</v>
      </c>
      <c r="AD9" s="135">
        <f t="shared" si="7"/>
        <v>100.00000000000001</v>
      </c>
      <c r="AE9" s="136">
        <f t="shared" si="7"/>
        <v>100</v>
      </c>
      <c r="AF9" s="20"/>
      <c r="AG9" s="33" t="s">
        <v>43</v>
      </c>
      <c r="AH9" s="135">
        <f t="shared" si="7"/>
        <v>98.07000000000002</v>
      </c>
      <c r="AI9" s="135">
        <f t="shared" si="7"/>
        <v>100.00000000000001</v>
      </c>
      <c r="AJ9" s="135">
        <f t="shared" si="7"/>
        <v>94.60999999999999</v>
      </c>
      <c r="AK9" s="135">
        <f aca="true" t="shared" si="8" ref="AK9:BN9">SUM(AK11:AK31)</f>
        <v>100</v>
      </c>
      <c r="AL9" s="135">
        <f t="shared" si="8"/>
        <v>100.00099999999999</v>
      </c>
      <c r="AM9" s="135">
        <f t="shared" si="8"/>
        <v>99.99999999999999</v>
      </c>
      <c r="AN9" s="135">
        <f>SUM(AN11:AN31)</f>
        <v>100</v>
      </c>
      <c r="AO9" s="135">
        <f t="shared" si="8"/>
        <v>100</v>
      </c>
      <c r="AP9" s="135">
        <f t="shared" si="8"/>
        <v>100</v>
      </c>
      <c r="AQ9" s="135">
        <f aca="true" t="shared" si="9" ref="AQ9:AV9">SUM(AQ11:AQ31)</f>
        <v>73.85</v>
      </c>
      <c r="AR9" s="135">
        <f t="shared" si="9"/>
        <v>100</v>
      </c>
      <c r="AS9" s="135">
        <f t="shared" si="9"/>
        <v>100</v>
      </c>
      <c r="AT9" s="136">
        <f t="shared" si="9"/>
        <v>100</v>
      </c>
      <c r="AU9" s="135">
        <f t="shared" si="9"/>
        <v>97.611</v>
      </c>
      <c r="AV9" s="136">
        <f t="shared" si="9"/>
        <v>100</v>
      </c>
      <c r="AW9" s="20"/>
      <c r="AX9" s="129" t="s">
        <v>43</v>
      </c>
      <c r="AY9" s="155">
        <f>SUM(AY11:AY31)</f>
        <v>99.99999999999999</v>
      </c>
      <c r="AZ9" s="155" t="e">
        <f>SUM(AZ11:AZ31)</f>
        <v>#DIV/0!</v>
      </c>
      <c r="BA9" s="155">
        <f>SUM(BA11:BA31)</f>
        <v>96.03910896459345</v>
      </c>
      <c r="BB9" s="155">
        <f>SUM(BB11:BB31)</f>
        <v>100</v>
      </c>
      <c r="BC9" s="155">
        <f t="shared" si="8"/>
        <v>95.92550324162883</v>
      </c>
      <c r="BD9" s="155">
        <f t="shared" si="8"/>
        <v>100</v>
      </c>
      <c r="BE9" s="155">
        <f t="shared" si="8"/>
        <v>99.70116816082587</v>
      </c>
      <c r="BF9" s="155">
        <f t="shared" si="8"/>
        <v>100</v>
      </c>
      <c r="BG9" s="155">
        <f t="shared" si="8"/>
        <v>99.6971206693396</v>
      </c>
      <c r="BH9" s="155">
        <f t="shared" si="8"/>
        <v>0</v>
      </c>
      <c r="BI9" s="155">
        <f t="shared" si="8"/>
        <v>98.32</v>
      </c>
      <c r="BJ9" s="155">
        <f t="shared" si="8"/>
        <v>99.53</v>
      </c>
      <c r="BK9" s="155">
        <f t="shared" si="8"/>
        <v>99.67</v>
      </c>
      <c r="BL9" s="155">
        <f t="shared" si="8"/>
        <v>99.39819999999999</v>
      </c>
      <c r="BM9" s="155">
        <f t="shared" si="8"/>
        <v>99.99990000000001</v>
      </c>
      <c r="BN9" s="156">
        <f t="shared" si="8"/>
        <v>97.8671</v>
      </c>
    </row>
    <row r="10" spans="2:66" ht="6" customHeight="1" hidden="1">
      <c r="B10" s="31"/>
      <c r="C10" s="157"/>
      <c r="D10" s="158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9"/>
      <c r="R10" s="20"/>
      <c r="T10" s="132"/>
      <c r="U10" s="132"/>
      <c r="V10" s="132"/>
      <c r="W10" s="132"/>
      <c r="X10" s="132"/>
      <c r="Y10" s="134"/>
      <c r="Z10" s="132"/>
      <c r="AA10" s="134"/>
      <c r="AB10" s="132"/>
      <c r="AC10" s="132"/>
      <c r="AD10" s="133"/>
      <c r="AE10" s="134"/>
      <c r="AF10" s="20"/>
      <c r="AG10" s="31"/>
      <c r="AH10" s="132"/>
      <c r="AI10" s="133"/>
      <c r="AJ10" s="137"/>
      <c r="AK10" s="132"/>
      <c r="AL10" s="137"/>
      <c r="AM10" s="137"/>
      <c r="AN10" s="137"/>
      <c r="AO10" s="133"/>
      <c r="AP10" s="137"/>
      <c r="AQ10" s="133"/>
      <c r="AR10" s="138"/>
      <c r="AS10" s="132"/>
      <c r="AT10" s="139"/>
      <c r="AU10" s="132"/>
      <c r="AV10" s="139"/>
      <c r="AW10" s="20"/>
      <c r="AY10" s="201"/>
      <c r="AZ10" s="202"/>
      <c r="BA10" s="203"/>
      <c r="BB10" s="203"/>
      <c r="BC10" s="203"/>
      <c r="BD10" s="203"/>
      <c r="BE10" s="203"/>
      <c r="BF10" s="203"/>
      <c r="BG10" s="203"/>
      <c r="BH10" s="203"/>
      <c r="BI10" s="152"/>
      <c r="BJ10" s="153"/>
      <c r="BK10" s="153"/>
      <c r="BL10" s="153"/>
      <c r="BM10" s="153"/>
      <c r="BN10" s="204"/>
    </row>
    <row r="11" spans="2:66" s="7" customFormat="1" ht="12.75" customHeight="1">
      <c r="B11" s="100" t="s">
        <v>19</v>
      </c>
      <c r="C11" s="160">
        <f>Sheet1!C21/Sheet1!C17*100</f>
        <v>10</v>
      </c>
      <c r="D11" s="161">
        <f>Sheet1!H21/Sheet1!H17*100</f>
        <v>15.852407041744307</v>
      </c>
      <c r="E11" s="160">
        <f>Sheet1!K21/Sheet1!K17*100</f>
        <v>14.829603328312174</v>
      </c>
      <c r="F11" s="160">
        <f>'[5]總表'!K9</f>
        <v>0</v>
      </c>
      <c r="G11" s="160">
        <f>'[5]總表'!M9</f>
        <v>0</v>
      </c>
      <c r="H11" s="160">
        <f>'[5]總表'!N9</f>
        <v>25</v>
      </c>
      <c r="I11" s="160">
        <f>'[12]總表'!D6</f>
        <v>5.785123966942149</v>
      </c>
      <c r="J11" s="160">
        <f>'[6]總表'!Q10</f>
        <v>22.727272727272727</v>
      </c>
      <c r="K11" s="160">
        <f>'[6]總表'!L7</f>
        <v>0</v>
      </c>
      <c r="L11" s="160">
        <f>'[6]總表'!R10</f>
        <v>25.112107623318387</v>
      </c>
      <c r="M11" s="160">
        <f>'[6]總表'!N7</f>
        <v>0</v>
      </c>
      <c r="N11" s="162">
        <v>0</v>
      </c>
      <c r="O11" s="162">
        <v>0</v>
      </c>
      <c r="P11" s="162">
        <v>0</v>
      </c>
      <c r="Q11" s="163">
        <v>0</v>
      </c>
      <c r="R11" s="101"/>
      <c r="S11" s="127" t="s">
        <v>19</v>
      </c>
      <c r="T11" s="181">
        <f>'[2]現有'!I21</f>
        <v>4.257507514647069</v>
      </c>
      <c r="U11" s="181">
        <f>'[2]現有'!J21</f>
        <v>8.636985568612436</v>
      </c>
      <c r="V11" s="181">
        <f>'[9]總表'!T19</f>
        <v>1.7016988194644398</v>
      </c>
      <c r="W11" s="181">
        <f>'[9]總表'!U19</f>
        <v>31.93877551020408</v>
      </c>
      <c r="X11" s="181">
        <f>'[9]總表'!V19</f>
        <v>0</v>
      </c>
      <c r="Y11" s="182">
        <f>'[9]總表'!W19</f>
        <v>3.5295739693919757</v>
      </c>
      <c r="Z11" s="181">
        <f>'[9]總表'!X19</f>
        <v>1.306532663316583</v>
      </c>
      <c r="AA11" s="181">
        <f>'[9]總表'!Y19</f>
        <v>14.214221171891293</v>
      </c>
      <c r="AB11" s="181">
        <f>'[9]總表'!Z19</f>
        <v>0</v>
      </c>
      <c r="AC11" s="181">
        <f>'[9]總表'!AA19</f>
        <v>0.6649616368286445</v>
      </c>
      <c r="AD11" s="181">
        <f>'[3]災情總表'!N21</f>
        <v>0</v>
      </c>
      <c r="AE11" s="182">
        <f>'[3]災情總表'!O21</f>
        <v>0.9170368247599943</v>
      </c>
      <c r="AF11" s="101"/>
      <c r="AG11" s="100" t="s">
        <v>19</v>
      </c>
      <c r="AH11" s="183">
        <v>1.08</v>
      </c>
      <c r="AI11" s="162">
        <v>2.03</v>
      </c>
      <c r="AJ11" s="162">
        <v>3.74</v>
      </c>
      <c r="AK11" s="183">
        <v>10.57</v>
      </c>
      <c r="AL11" s="162">
        <v>7.835</v>
      </c>
      <c r="AM11" s="162">
        <v>0</v>
      </c>
      <c r="AN11" s="162">
        <v>0</v>
      </c>
      <c r="AO11" s="162">
        <v>0</v>
      </c>
      <c r="AP11" s="162">
        <v>0</v>
      </c>
      <c r="AQ11" s="162">
        <v>10.69</v>
      </c>
      <c r="AR11" s="183">
        <v>0</v>
      </c>
      <c r="AS11" s="183">
        <v>0</v>
      </c>
      <c r="AT11" s="184">
        <v>0</v>
      </c>
      <c r="AU11" s="183">
        <v>0</v>
      </c>
      <c r="AV11" s="184">
        <v>0</v>
      </c>
      <c r="AW11" s="101"/>
      <c r="AX11" s="127" t="s">
        <v>19</v>
      </c>
      <c r="AY11" s="160">
        <f>'[10]總表'!O10</f>
        <v>0</v>
      </c>
      <c r="AZ11" s="160" t="e">
        <f>'[7]總表'!P9</f>
        <v>#DIV/0!</v>
      </c>
      <c r="BA11" s="160">
        <f>'[10]總表'!S10</f>
        <v>0.48768294005838986</v>
      </c>
      <c r="BB11" s="160">
        <f>'[10]總表'!T10</f>
        <v>0</v>
      </c>
      <c r="BC11" s="160">
        <f>'[10]總表'!Q10</f>
        <v>4.403516013889226</v>
      </c>
      <c r="BD11" s="160">
        <f>'[10]總表'!R10</f>
        <v>0</v>
      </c>
      <c r="BE11" s="160">
        <f>'[10]總表'!U10</f>
        <v>0.07940985936095961</v>
      </c>
      <c r="BF11" s="160">
        <f>'[10]總表'!V10</f>
        <v>0</v>
      </c>
      <c r="BG11" s="160">
        <f>'[8]總表'!L10</f>
        <v>0</v>
      </c>
      <c r="BH11" s="160">
        <f>'[8]總表'!M8</f>
        <v>0</v>
      </c>
      <c r="BI11" s="162">
        <v>5.67</v>
      </c>
      <c r="BJ11" s="162">
        <v>3.94</v>
      </c>
      <c r="BK11" s="162">
        <v>1.79</v>
      </c>
      <c r="BL11" s="205">
        <v>0.6472</v>
      </c>
      <c r="BM11" s="205">
        <v>0</v>
      </c>
      <c r="BN11" s="206">
        <v>0.8747</v>
      </c>
    </row>
    <row r="12" spans="2:66" s="7" customFormat="1" ht="12.75" customHeight="1">
      <c r="B12" s="100" t="s">
        <v>20</v>
      </c>
      <c r="C12" s="160">
        <f>Sheet1!C22/Sheet1!C17*100</f>
        <v>1.8181818181818181</v>
      </c>
      <c r="D12" s="161">
        <f>Sheet1!H22/Sheet1!H17*100</f>
        <v>0</v>
      </c>
      <c r="E12" s="160">
        <f>Sheet1!K22/Sheet1!K17*100</f>
        <v>0</v>
      </c>
      <c r="F12" s="160">
        <f>'[5]總表'!K10</f>
        <v>0</v>
      </c>
      <c r="G12" s="160">
        <f>'[5]總表'!M10</f>
        <v>0</v>
      </c>
      <c r="H12" s="160">
        <f>'[5]總表'!N10</f>
        <v>0</v>
      </c>
      <c r="I12" s="160">
        <f>'[12]總表'!D7</f>
        <v>15.702479338842975</v>
      </c>
      <c r="J12" s="160">
        <f>'[6]總表'!Q11</f>
        <v>0</v>
      </c>
      <c r="K12" s="160">
        <f>'[6]總表'!L8</f>
        <v>0</v>
      </c>
      <c r="L12" s="160">
        <f>'[6]總表'!R11</f>
        <v>0</v>
      </c>
      <c r="M12" s="160">
        <f>'[6]總表'!N8</f>
        <v>0</v>
      </c>
      <c r="N12" s="162">
        <v>0</v>
      </c>
      <c r="O12" s="162">
        <v>0</v>
      </c>
      <c r="P12" s="162">
        <v>0</v>
      </c>
      <c r="Q12" s="163">
        <v>0</v>
      </c>
      <c r="R12" s="101"/>
      <c r="S12" s="127" t="s">
        <v>20</v>
      </c>
      <c r="T12" s="181">
        <f>'[2]現有'!I22</f>
        <v>8.49050875751739</v>
      </c>
      <c r="U12" s="181">
        <f>'[2]現有'!J22</f>
        <v>0.9909965709266382</v>
      </c>
      <c r="V12" s="181">
        <f>'[9]總表'!T20</f>
        <v>0</v>
      </c>
      <c r="W12" s="181">
        <f>'[9]總表'!U20</f>
        <v>0</v>
      </c>
      <c r="X12" s="181">
        <f>'[9]總表'!V20</f>
        <v>0</v>
      </c>
      <c r="Y12" s="182">
        <f>'[9]總表'!W20</f>
        <v>0</v>
      </c>
      <c r="Z12" s="181">
        <f>'[9]總表'!X20</f>
        <v>1.2060301507537687</v>
      </c>
      <c r="AA12" s="181">
        <f>'[9]總表'!Y20</f>
        <v>0</v>
      </c>
      <c r="AB12" s="181">
        <f>'[9]總表'!Z20</f>
        <v>2.1458823529411766</v>
      </c>
      <c r="AC12" s="181">
        <f>'[9]總表'!AA20</f>
        <v>2.364060936283776</v>
      </c>
      <c r="AD12" s="181">
        <f>'[3]災情總表'!N22</f>
        <v>0.2143316424948203</v>
      </c>
      <c r="AE12" s="182">
        <f>'[3]災情總表'!O22</f>
        <v>4.155323112193724</v>
      </c>
      <c r="AF12" s="101"/>
      <c r="AG12" s="100" t="s">
        <v>20</v>
      </c>
      <c r="AH12" s="183">
        <v>2.64</v>
      </c>
      <c r="AI12" s="183">
        <v>0</v>
      </c>
      <c r="AJ12" s="162">
        <v>5.98</v>
      </c>
      <c r="AK12" s="183">
        <v>0</v>
      </c>
      <c r="AL12" s="162">
        <v>57.604</v>
      </c>
      <c r="AM12" s="162">
        <v>0</v>
      </c>
      <c r="AN12" s="162">
        <v>20</v>
      </c>
      <c r="AO12" s="162">
        <v>0</v>
      </c>
      <c r="AP12" s="162">
        <v>0</v>
      </c>
      <c r="AQ12" s="162">
        <v>0</v>
      </c>
      <c r="AR12" s="183">
        <v>0</v>
      </c>
      <c r="AS12" s="183">
        <v>0</v>
      </c>
      <c r="AT12" s="184">
        <v>8</v>
      </c>
      <c r="AU12" s="183">
        <v>0</v>
      </c>
      <c r="AV12" s="184">
        <v>0</v>
      </c>
      <c r="AW12" s="101"/>
      <c r="AX12" s="127" t="s">
        <v>20</v>
      </c>
      <c r="AY12" s="160">
        <f>'[10]總表'!O11</f>
        <v>0</v>
      </c>
      <c r="AZ12" s="160" t="e">
        <f>'[7]總表'!P10</f>
        <v>#DIV/0!</v>
      </c>
      <c r="BA12" s="160">
        <f>'[10]總表'!S11</f>
        <v>13.77397735151375</v>
      </c>
      <c r="BB12" s="160">
        <f>'[10]總表'!T11</f>
        <v>0</v>
      </c>
      <c r="BC12" s="160">
        <f>'[10]總表'!Q11</f>
        <v>2.5350265886409438</v>
      </c>
      <c r="BD12" s="160">
        <f>'[10]總表'!R11</f>
        <v>0</v>
      </c>
      <c r="BE12" s="160">
        <f>'[10]總表'!U11</f>
        <v>2.674858420579692</v>
      </c>
      <c r="BF12" s="160">
        <f>'[10]總表'!V11</f>
        <v>0</v>
      </c>
      <c r="BG12" s="160">
        <f>'[8]總表'!L11</f>
        <v>0.8698884170403234</v>
      </c>
      <c r="BH12" s="160">
        <f>'[8]總表'!M9</f>
        <v>0</v>
      </c>
      <c r="BI12" s="162">
        <v>5.92</v>
      </c>
      <c r="BJ12" s="162">
        <v>3.28</v>
      </c>
      <c r="BK12" s="162">
        <v>5.18</v>
      </c>
      <c r="BL12" s="205">
        <v>5.1317</v>
      </c>
      <c r="BM12" s="205">
        <v>0</v>
      </c>
      <c r="BN12" s="206">
        <v>0</v>
      </c>
    </row>
    <row r="13" spans="2:66" s="7" customFormat="1" ht="12.75" customHeight="1">
      <c r="B13" s="100" t="s">
        <v>21</v>
      </c>
      <c r="C13" s="160">
        <f>Sheet1!C23/Sheet1!C17*100</f>
        <v>3.6363636363636362</v>
      </c>
      <c r="D13" s="161">
        <f>Sheet1!H23/Sheet1!H17*100</f>
        <v>10.64929406420632</v>
      </c>
      <c r="E13" s="160">
        <f>Sheet1!K23/Sheet1!K17*100</f>
        <v>11.90696506706836</v>
      </c>
      <c r="F13" s="160">
        <f>'[5]總表'!K11</f>
        <v>8.6529634693306</v>
      </c>
      <c r="G13" s="160">
        <f>'[5]總表'!M11</f>
        <v>27.77777777777778</v>
      </c>
      <c r="H13" s="160">
        <f>'[5]總表'!N11</f>
        <v>4.411764705882353</v>
      </c>
      <c r="I13" s="160">
        <f>'[12]總表'!D8</f>
        <v>3.3057851239669422</v>
      </c>
      <c r="J13" s="160">
        <f>'[6]總表'!Q12</f>
        <v>4.545454545454546</v>
      </c>
      <c r="K13" s="160">
        <f>'[6]總表'!L9</f>
        <v>0</v>
      </c>
      <c r="L13" s="160">
        <f>'[6]總表'!R12</f>
        <v>8.071748878923767</v>
      </c>
      <c r="M13" s="160">
        <f>'[6]總表'!N9</f>
        <v>0</v>
      </c>
      <c r="N13" s="162">
        <v>0</v>
      </c>
      <c r="O13" s="162">
        <v>0</v>
      </c>
      <c r="P13" s="162">
        <v>0</v>
      </c>
      <c r="Q13" s="163">
        <v>0</v>
      </c>
      <c r="R13" s="101" t="s">
        <v>42</v>
      </c>
      <c r="S13" s="127" t="s">
        <v>21</v>
      </c>
      <c r="T13" s="181">
        <f>'[2]現有'!I23</f>
        <v>1.8604283696306574</v>
      </c>
      <c r="U13" s="181">
        <f>'[2]現有'!J23</f>
        <v>4.263875359658557</v>
      </c>
      <c r="V13" s="181">
        <f>'[9]總表'!T21</f>
        <v>1.2352433054995682</v>
      </c>
      <c r="W13" s="181">
        <f>'[9]總表'!U21</f>
        <v>0</v>
      </c>
      <c r="X13" s="181">
        <f>'[9]總表'!V21</f>
        <v>0.2808199943836001</v>
      </c>
      <c r="Y13" s="182">
        <f>'[9]總表'!W21</f>
        <v>0</v>
      </c>
      <c r="Z13" s="181">
        <f>'[9]總表'!X21</f>
        <v>0</v>
      </c>
      <c r="AA13" s="181">
        <f>'[9]總表'!Y21</f>
        <v>0</v>
      </c>
      <c r="AB13" s="181">
        <f>'[9]總表'!Z21</f>
        <v>0</v>
      </c>
      <c r="AC13" s="181">
        <f>'[9]總表'!AA21</f>
        <v>1.2809963304792618</v>
      </c>
      <c r="AD13" s="181">
        <f>'[3]災情總表'!N23</f>
        <v>0.07501607487318711</v>
      </c>
      <c r="AE13" s="182">
        <f>'[3]災情總表'!O23</f>
        <v>2.0454219802263935</v>
      </c>
      <c r="AF13" s="101" t="s">
        <v>42</v>
      </c>
      <c r="AG13" s="100" t="s">
        <v>21</v>
      </c>
      <c r="AH13" s="183">
        <v>3.23</v>
      </c>
      <c r="AI13" s="183">
        <v>0</v>
      </c>
      <c r="AJ13" s="162">
        <v>3.06</v>
      </c>
      <c r="AK13" s="183">
        <v>0</v>
      </c>
      <c r="AL13" s="162">
        <v>0</v>
      </c>
      <c r="AM13" s="162">
        <v>0</v>
      </c>
      <c r="AN13" s="162">
        <v>0</v>
      </c>
      <c r="AO13" s="162">
        <v>6.57</v>
      </c>
      <c r="AP13" s="162">
        <v>0</v>
      </c>
      <c r="AQ13" s="162">
        <v>0</v>
      </c>
      <c r="AR13" s="183">
        <v>0</v>
      </c>
      <c r="AS13" s="183">
        <v>0</v>
      </c>
      <c r="AT13" s="184">
        <v>0</v>
      </c>
      <c r="AU13" s="183">
        <v>0</v>
      </c>
      <c r="AV13" s="184">
        <v>0</v>
      </c>
      <c r="AW13" s="101" t="s">
        <v>42</v>
      </c>
      <c r="AX13" s="127" t="s">
        <v>21</v>
      </c>
      <c r="AY13" s="160">
        <f>'[10]總表'!O12</f>
        <v>7.888040712468193</v>
      </c>
      <c r="AZ13" s="160" t="e">
        <f>'[7]總表'!P11</f>
        <v>#DIV/0!</v>
      </c>
      <c r="BA13" s="160">
        <f>'[10]總表'!S12</f>
        <v>0</v>
      </c>
      <c r="BB13" s="160">
        <f>'[10]總表'!T12</f>
        <v>0</v>
      </c>
      <c r="BC13" s="160">
        <f>'[10]總表'!Q12</f>
        <v>2.9247505038486756</v>
      </c>
      <c r="BD13" s="160">
        <f>'[10]總表'!R12</f>
        <v>0</v>
      </c>
      <c r="BE13" s="160">
        <f>'[10]總表'!U12</f>
        <v>13.075460263724322</v>
      </c>
      <c r="BF13" s="160">
        <f>'[10]總表'!V12</f>
        <v>0</v>
      </c>
      <c r="BG13" s="160">
        <f>'[8]總表'!L12</f>
        <v>3.957201489881616</v>
      </c>
      <c r="BH13" s="160">
        <f>'[8]總表'!M10</f>
        <v>0</v>
      </c>
      <c r="BI13" s="162">
        <v>3.37</v>
      </c>
      <c r="BJ13" s="162">
        <v>4.65</v>
      </c>
      <c r="BK13" s="162">
        <v>8.31</v>
      </c>
      <c r="BL13" s="205">
        <v>0.2311</v>
      </c>
      <c r="BM13" s="205">
        <v>0</v>
      </c>
      <c r="BN13" s="206">
        <v>0.1093</v>
      </c>
    </row>
    <row r="14" spans="2:66" s="7" customFormat="1" ht="12.75" customHeight="1">
      <c r="B14" s="100" t="s">
        <v>22</v>
      </c>
      <c r="C14" s="160">
        <f>Sheet1!C24/Sheet1!C17*100</f>
        <v>2.727272727272727</v>
      </c>
      <c r="D14" s="161">
        <f>Sheet1!H24/Sheet1!H17*100</f>
        <v>1.919329569578478</v>
      </c>
      <c r="E14" s="160">
        <f>Sheet1!K24/Sheet1!K17*100</f>
        <v>1.5279750376587047</v>
      </c>
      <c r="F14" s="160">
        <f>'[5]總表'!K12</f>
        <v>2.207374562491464</v>
      </c>
      <c r="G14" s="160">
        <f>'[5]總表'!M12</f>
        <v>0</v>
      </c>
      <c r="H14" s="160">
        <f>'[5]總表'!N12</f>
        <v>5.88235294117647</v>
      </c>
      <c r="I14" s="160">
        <f>'[12]總表'!D9</f>
        <v>4.132231404958678</v>
      </c>
      <c r="J14" s="160">
        <f>'[6]總表'!Q13</f>
        <v>0</v>
      </c>
      <c r="K14" s="160">
        <f>'[6]總表'!L10</f>
        <v>2</v>
      </c>
      <c r="L14" s="160">
        <f>'[6]總表'!R13</f>
        <v>0</v>
      </c>
      <c r="M14" s="160">
        <f>'[6]總表'!N10</f>
        <v>0</v>
      </c>
      <c r="N14" s="162">
        <v>0</v>
      </c>
      <c r="O14" s="162">
        <v>0</v>
      </c>
      <c r="P14" s="162">
        <v>0</v>
      </c>
      <c r="Q14" s="163">
        <v>0</v>
      </c>
      <c r="R14" s="101" t="s">
        <v>42</v>
      </c>
      <c r="S14" s="127" t="s">
        <v>22</v>
      </c>
      <c r="T14" s="181">
        <f>'[2]現有'!I24</f>
        <v>4.508459052945983</v>
      </c>
      <c r="U14" s="181">
        <f>'[2]現有'!J24</f>
        <v>4.387412091284298</v>
      </c>
      <c r="V14" s="181">
        <f>'[9]總表'!T22</f>
        <v>5.398790670889721</v>
      </c>
      <c r="W14" s="181">
        <f>'[9]總表'!U22</f>
        <v>10.790816326530612</v>
      </c>
      <c r="X14" s="181">
        <f>'[9]總表'!V22</f>
        <v>0</v>
      </c>
      <c r="Y14" s="182">
        <f>'[9]總表'!W22</f>
        <v>0</v>
      </c>
      <c r="Z14" s="181">
        <f>'[9]總表'!X22</f>
        <v>0</v>
      </c>
      <c r="AA14" s="181">
        <f>'[9]總表'!Y22</f>
        <v>5.442413289775492</v>
      </c>
      <c r="AB14" s="181">
        <f>'[9]總表'!Z22</f>
        <v>2.992941176470588</v>
      </c>
      <c r="AC14" s="181">
        <f>'[9]總表'!AA22</f>
        <v>1.9459579673079062</v>
      </c>
      <c r="AD14" s="181">
        <f>'[3]災情總表'!N24</f>
        <v>5.894120168607559</v>
      </c>
      <c r="AE14" s="182">
        <f>'[3]災情總表'!O24</f>
        <v>4.191144863160911</v>
      </c>
      <c r="AF14" s="101" t="s">
        <v>42</v>
      </c>
      <c r="AG14" s="100" t="s">
        <v>22</v>
      </c>
      <c r="AH14" s="183">
        <v>0.36</v>
      </c>
      <c r="AI14" s="183">
        <v>0</v>
      </c>
      <c r="AJ14" s="162">
        <v>10.52</v>
      </c>
      <c r="AK14" s="183">
        <v>0</v>
      </c>
      <c r="AL14" s="162">
        <v>0</v>
      </c>
      <c r="AM14" s="162">
        <v>0</v>
      </c>
      <c r="AN14" s="162">
        <v>0</v>
      </c>
      <c r="AO14" s="162">
        <v>0</v>
      </c>
      <c r="AP14" s="162">
        <v>0</v>
      </c>
      <c r="AQ14" s="162">
        <v>0</v>
      </c>
      <c r="AR14" s="183">
        <v>0</v>
      </c>
      <c r="AS14" s="183">
        <v>0</v>
      </c>
      <c r="AT14" s="184">
        <v>0</v>
      </c>
      <c r="AU14" s="183">
        <v>0</v>
      </c>
      <c r="AV14" s="184">
        <v>0</v>
      </c>
      <c r="AW14" s="101" t="s">
        <v>42</v>
      </c>
      <c r="AX14" s="127" t="s">
        <v>22</v>
      </c>
      <c r="AY14" s="160">
        <f>'[10]總表'!O13</f>
        <v>33.33333333333333</v>
      </c>
      <c r="AZ14" s="160" t="e">
        <f>'[7]總表'!P12</f>
        <v>#DIV/0!</v>
      </c>
      <c r="BA14" s="160">
        <f>'[10]總表'!S13</f>
        <v>0</v>
      </c>
      <c r="BB14" s="160">
        <f>'[10]總表'!T13</f>
        <v>0</v>
      </c>
      <c r="BC14" s="160">
        <f>'[10]總表'!Q13</f>
        <v>1.8393511885972367</v>
      </c>
      <c r="BD14" s="160">
        <f>'[10]總表'!R13</f>
        <v>0</v>
      </c>
      <c r="BE14" s="160">
        <f>'[10]總表'!U13</f>
        <v>5.725868806553403</v>
      </c>
      <c r="BF14" s="160">
        <f>'[10]總表'!V13</f>
        <v>0</v>
      </c>
      <c r="BG14" s="160">
        <f>'[8]總表'!L13</f>
        <v>1.4455963875906463</v>
      </c>
      <c r="BH14" s="160">
        <f>'[8]總表'!M11</f>
        <v>0</v>
      </c>
      <c r="BI14" s="162">
        <v>3.94</v>
      </c>
      <c r="BJ14" s="162">
        <v>3.56</v>
      </c>
      <c r="BK14" s="162">
        <v>2.82</v>
      </c>
      <c r="BL14" s="205">
        <v>0.3698</v>
      </c>
      <c r="BM14" s="205">
        <v>0</v>
      </c>
      <c r="BN14" s="206">
        <v>0.0546</v>
      </c>
    </row>
    <row r="15" spans="2:66" s="7" customFormat="1" ht="12.75" customHeight="1">
      <c r="B15" s="100" t="s">
        <v>23</v>
      </c>
      <c r="C15" s="160">
        <f>Sheet1!C25/Sheet1!C17*100</f>
        <v>5.454545454545454</v>
      </c>
      <c r="D15" s="161">
        <f>Sheet1!H25/Sheet1!H17*100</f>
        <v>7.353598279426351</v>
      </c>
      <c r="E15" s="160">
        <f>Sheet1!K25/Sheet1!K17*100</f>
        <v>6.133204217774909</v>
      </c>
      <c r="F15" s="160">
        <f>'[5]總表'!K13</f>
        <v>2.897179113270046</v>
      </c>
      <c r="G15" s="160">
        <f>'[5]總表'!M13</f>
        <v>27.77777777777778</v>
      </c>
      <c r="H15" s="160">
        <f>'[5]總表'!N13</f>
        <v>11.76470588235294</v>
      </c>
      <c r="I15" s="160">
        <f>'[12]總表'!D10</f>
        <v>2.479338842975207</v>
      </c>
      <c r="J15" s="160">
        <f>'[6]總表'!Q14</f>
        <v>2.272727272727273</v>
      </c>
      <c r="K15" s="160">
        <f>'[6]總表'!L11</f>
        <v>0</v>
      </c>
      <c r="L15" s="160">
        <f>'[6]總表'!R14</f>
        <v>4.0358744394618835</v>
      </c>
      <c r="M15" s="160">
        <f>'[6]總表'!N11</f>
        <v>0</v>
      </c>
      <c r="N15" s="162">
        <v>0</v>
      </c>
      <c r="O15" s="162">
        <v>0</v>
      </c>
      <c r="P15" s="162">
        <v>0</v>
      </c>
      <c r="Q15" s="163">
        <v>0</v>
      </c>
      <c r="R15" s="102"/>
      <c r="S15" s="127" t="s">
        <v>23</v>
      </c>
      <c r="T15" s="181">
        <f>'[2]現有'!I25</f>
        <v>4.3846840922108825</v>
      </c>
      <c r="U15" s="181">
        <f>'[2]現有'!J25</f>
        <v>8.567503195400874</v>
      </c>
      <c r="V15" s="181">
        <f>'[9]總表'!T23</f>
        <v>5.824935214511949</v>
      </c>
      <c r="W15" s="181">
        <f>'[9]總表'!U23</f>
        <v>5.246598639455782</v>
      </c>
      <c r="X15" s="181">
        <f>'[9]總表'!V23</f>
        <v>0</v>
      </c>
      <c r="Y15" s="182">
        <f>'[9]總表'!W23</f>
        <v>22.542396249827657</v>
      </c>
      <c r="Z15" s="181">
        <f>'[9]總表'!X23</f>
        <v>5.937688442211055</v>
      </c>
      <c r="AA15" s="181">
        <f>'[9]總表'!Y23</f>
        <v>2.815041356780427</v>
      </c>
      <c r="AB15" s="181">
        <f>'[9]總表'!Z23</f>
        <v>17.425882352941176</v>
      </c>
      <c r="AC15" s="181">
        <f>'[9]總表'!AA23</f>
        <v>6.87645946847548</v>
      </c>
      <c r="AD15" s="181">
        <f>'[3]災情總表'!N25</f>
        <v>9.323426448524684</v>
      </c>
      <c r="AE15" s="182">
        <f>'[3]災情總表'!O25</f>
        <v>11.101160624731337</v>
      </c>
      <c r="AF15" s="102"/>
      <c r="AG15" s="100" t="s">
        <v>23</v>
      </c>
      <c r="AH15" s="183">
        <v>4.51</v>
      </c>
      <c r="AI15" s="183">
        <v>0</v>
      </c>
      <c r="AJ15" s="162">
        <v>17.33</v>
      </c>
      <c r="AK15" s="183">
        <v>0</v>
      </c>
      <c r="AL15" s="162">
        <v>0</v>
      </c>
      <c r="AM15" s="162">
        <v>0</v>
      </c>
      <c r="AN15" s="162">
        <v>0</v>
      </c>
      <c r="AO15" s="162">
        <v>0</v>
      </c>
      <c r="AP15" s="162">
        <v>0</v>
      </c>
      <c r="AQ15" s="162">
        <v>0</v>
      </c>
      <c r="AR15" s="183">
        <v>0</v>
      </c>
      <c r="AS15" s="183">
        <v>0</v>
      </c>
      <c r="AT15" s="184">
        <v>0</v>
      </c>
      <c r="AU15" s="183">
        <v>0</v>
      </c>
      <c r="AV15" s="184">
        <v>0</v>
      </c>
      <c r="AW15" s="102"/>
      <c r="AX15" s="127" t="s">
        <v>23</v>
      </c>
      <c r="AY15" s="160">
        <f>'[10]總表'!O14</f>
        <v>0</v>
      </c>
      <c r="AZ15" s="160" t="e">
        <f>'[7]總表'!P13</f>
        <v>#DIV/0!</v>
      </c>
      <c r="BA15" s="160">
        <f>'[10]總表'!S14</f>
        <v>0</v>
      </c>
      <c r="BB15" s="160">
        <f>'[10]總表'!T14</f>
        <v>0</v>
      </c>
      <c r="BC15" s="160">
        <f>'[10]總表'!Q14</f>
        <v>2.1113080640069932</v>
      </c>
      <c r="BD15" s="160">
        <f>'[10]總表'!R14</f>
        <v>0</v>
      </c>
      <c r="BE15" s="160">
        <f>'[10]總表'!U14</f>
        <v>0</v>
      </c>
      <c r="BF15" s="160">
        <f>'[10]總表'!V14</f>
        <v>0</v>
      </c>
      <c r="BG15" s="160">
        <f>'[8]總表'!L14</f>
        <v>3.6013380465469385</v>
      </c>
      <c r="BH15" s="160">
        <f>'[8]總表'!M12</f>
        <v>0</v>
      </c>
      <c r="BI15" s="162">
        <v>5.03</v>
      </c>
      <c r="BJ15" s="162">
        <v>4.12</v>
      </c>
      <c r="BK15" s="162">
        <v>3.22</v>
      </c>
      <c r="BL15" s="205">
        <v>3.6523</v>
      </c>
      <c r="BM15" s="205">
        <v>0</v>
      </c>
      <c r="BN15" s="206">
        <v>0.924</v>
      </c>
    </row>
    <row r="16" spans="2:66" s="7" customFormat="1" ht="12.75" customHeight="1">
      <c r="B16" s="100" t="s">
        <v>24</v>
      </c>
      <c r="C16" s="160">
        <f>Sheet1!C26/Sheet1!C17*100</f>
        <v>5.454545454545454</v>
      </c>
      <c r="D16" s="161">
        <f>Sheet1!H26/Sheet1!H17*100</f>
        <v>8.376254971215618</v>
      </c>
      <c r="E16" s="160">
        <f>Sheet1!K26/Sheet1!K17*100</f>
        <v>10.18922602395811</v>
      </c>
      <c r="F16" s="160">
        <f>'[5]總表'!K14</f>
        <v>35.05145252144257</v>
      </c>
      <c r="G16" s="160">
        <f>'[5]總表'!M14</f>
        <v>0</v>
      </c>
      <c r="H16" s="160">
        <f>'[5]總表'!N14</f>
        <v>0</v>
      </c>
      <c r="I16" s="160">
        <f>'[12]總表'!D11</f>
        <v>2.479338842975207</v>
      </c>
      <c r="J16" s="160">
        <f>'[6]總表'!Q15</f>
        <v>11.363636363636363</v>
      </c>
      <c r="K16" s="160">
        <f>'[6]總表'!L12</f>
        <v>4</v>
      </c>
      <c r="L16" s="160">
        <f>'[6]總表'!R15</f>
        <v>6.726457399103139</v>
      </c>
      <c r="M16" s="160">
        <f>'[6]總表'!N12</f>
        <v>0</v>
      </c>
      <c r="N16" s="162">
        <v>0</v>
      </c>
      <c r="O16" s="162">
        <v>0</v>
      </c>
      <c r="P16" s="162">
        <v>0</v>
      </c>
      <c r="Q16" s="163">
        <v>0</v>
      </c>
      <c r="R16" s="101"/>
      <c r="S16" s="127" t="s">
        <v>24</v>
      </c>
      <c r="T16" s="181">
        <f>'[2]現有'!I26</f>
        <v>8.461028078335211</v>
      </c>
      <c r="U16" s="181">
        <f>'[2]現有'!J26</f>
        <v>6.254990174494226</v>
      </c>
      <c r="V16" s="181">
        <f>'[9]總表'!T24</f>
        <v>4.103080909876187</v>
      </c>
      <c r="W16" s="181">
        <f>'[9]總表'!U24</f>
        <v>0.5102040816326531</v>
      </c>
      <c r="X16" s="181">
        <f>'[9]總表'!V24</f>
        <v>0.42122999157540014</v>
      </c>
      <c r="Y16" s="182">
        <f>'[9]總表'!W24</f>
        <v>2.716117468633669</v>
      </c>
      <c r="Z16" s="181">
        <f>'[9]總表'!X24</f>
        <v>1.2060301507537687</v>
      </c>
      <c r="AA16" s="181">
        <f>'[9]總表'!Y24</f>
        <v>4.726489191631334</v>
      </c>
      <c r="AB16" s="181">
        <f>'[9]總表'!Z24</f>
        <v>19.581176470588236</v>
      </c>
      <c r="AC16" s="181">
        <f>'[9]總表'!AA24</f>
        <v>2.399644167685978</v>
      </c>
      <c r="AD16" s="181">
        <f>'[3]災情總表'!N26</f>
        <v>4.197327998856898</v>
      </c>
      <c r="AE16" s="182">
        <f>'[3]災情總表'!O26</f>
        <v>0.6089697664421837</v>
      </c>
      <c r="AF16" s="101"/>
      <c r="AG16" s="100" t="s">
        <v>24</v>
      </c>
      <c r="AH16" s="183">
        <v>5.45</v>
      </c>
      <c r="AI16" s="183">
        <v>0</v>
      </c>
      <c r="AJ16" s="162">
        <v>0.67</v>
      </c>
      <c r="AK16" s="183">
        <v>0</v>
      </c>
      <c r="AL16" s="162">
        <v>23.041</v>
      </c>
      <c r="AM16" s="162">
        <v>33.33</v>
      </c>
      <c r="AN16" s="162">
        <v>80</v>
      </c>
      <c r="AO16" s="162">
        <v>0</v>
      </c>
      <c r="AP16" s="162">
        <v>0</v>
      </c>
      <c r="AQ16" s="162">
        <v>0</v>
      </c>
      <c r="AR16" s="183">
        <v>0</v>
      </c>
      <c r="AS16" s="183">
        <v>0</v>
      </c>
      <c r="AT16" s="184">
        <v>0</v>
      </c>
      <c r="AU16" s="183">
        <v>0</v>
      </c>
      <c r="AV16" s="184">
        <v>0</v>
      </c>
      <c r="AW16" s="101"/>
      <c r="AX16" s="127" t="s">
        <v>24</v>
      </c>
      <c r="AY16" s="160">
        <f>'[10]總表'!O15</f>
        <v>0</v>
      </c>
      <c r="AZ16" s="160" t="e">
        <f>'[7]總表'!P14</f>
        <v>#DIV/0!</v>
      </c>
      <c r="BA16" s="160">
        <f>'[10]總表'!S15</f>
        <v>0.13834977022933048</v>
      </c>
      <c r="BB16" s="160">
        <f>'[10]總表'!T15</f>
        <v>0</v>
      </c>
      <c r="BC16" s="160">
        <f>'[10]總表'!Q15</f>
        <v>8.032440570138164</v>
      </c>
      <c r="BD16" s="160">
        <f>'[10]總表'!R15</f>
        <v>0</v>
      </c>
      <c r="BE16" s="160">
        <f>'[10]總表'!U15</f>
        <v>0.33226756943138364</v>
      </c>
      <c r="BF16" s="160">
        <f>'[10]總表'!V15</f>
        <v>0</v>
      </c>
      <c r="BG16" s="160">
        <f>'[8]總表'!L15</f>
        <v>0.2451503720750002</v>
      </c>
      <c r="BH16" s="160">
        <f>'[8]總表'!M13</f>
        <v>0</v>
      </c>
      <c r="BI16" s="162">
        <v>5.67</v>
      </c>
      <c r="BJ16" s="162">
        <v>5.97</v>
      </c>
      <c r="BK16" s="162">
        <v>6.88</v>
      </c>
      <c r="BL16" s="205">
        <v>3.9759</v>
      </c>
      <c r="BM16" s="205">
        <v>0</v>
      </c>
      <c r="BN16" s="206">
        <v>21.2848</v>
      </c>
    </row>
    <row r="17" spans="2:66" s="7" customFormat="1" ht="12.75" customHeight="1">
      <c r="B17" s="100" t="s">
        <v>25</v>
      </c>
      <c r="C17" s="160">
        <f>Sheet1!C27/Sheet1!C17*100</f>
        <v>0</v>
      </c>
      <c r="D17" s="161">
        <f>Sheet1!H27/Sheet1!H17*100</f>
        <v>0</v>
      </c>
      <c r="E17" s="160">
        <f>Sheet1!K27/Sheet1!K17*100</f>
        <v>0</v>
      </c>
      <c r="F17" s="160">
        <f>'[5]總表'!K15</f>
        <v>0</v>
      </c>
      <c r="G17" s="160">
        <f>'[5]總表'!M15</f>
        <v>0</v>
      </c>
      <c r="H17" s="160">
        <f>'[5]總表'!N15</f>
        <v>0</v>
      </c>
      <c r="I17" s="160">
        <f>'[12]總表'!D12</f>
        <v>0</v>
      </c>
      <c r="J17" s="160">
        <f>'[6]總表'!Q16</f>
        <v>18.181818181818183</v>
      </c>
      <c r="K17" s="160">
        <f>'[6]總表'!L13</f>
        <v>0</v>
      </c>
      <c r="L17" s="160">
        <f>'[6]總表'!R16</f>
        <v>6.726457399103139</v>
      </c>
      <c r="M17" s="160">
        <f>'[6]總表'!N13</f>
        <v>0</v>
      </c>
      <c r="N17" s="162">
        <v>0</v>
      </c>
      <c r="O17" s="162">
        <v>0</v>
      </c>
      <c r="P17" s="162">
        <v>0</v>
      </c>
      <c r="Q17" s="163">
        <v>0</v>
      </c>
      <c r="R17" s="101"/>
      <c r="S17" s="127" t="s">
        <v>25</v>
      </c>
      <c r="T17" s="181">
        <f>'[2]現有'!I27</f>
        <v>2.924841824817465</v>
      </c>
      <c r="U17" s="181">
        <f>'[2]現有'!J27</f>
        <v>0.76667098350779</v>
      </c>
      <c r="V17" s="181">
        <f>'[9]總表'!T25</f>
        <v>2.9887705154045494</v>
      </c>
      <c r="W17" s="181">
        <f>'[9]總表'!U25</f>
        <v>11.224489795918368</v>
      </c>
      <c r="X17" s="181">
        <f>'[9]總表'!V25</f>
        <v>0</v>
      </c>
      <c r="Y17" s="182">
        <f>'[9]總表'!W25</f>
        <v>0</v>
      </c>
      <c r="Z17" s="181">
        <f>'[9]總表'!X25</f>
        <v>0</v>
      </c>
      <c r="AA17" s="181">
        <f>'[9]總表'!Y25</f>
        <v>0</v>
      </c>
      <c r="AB17" s="181">
        <f>'[9]總表'!Z25</f>
        <v>0</v>
      </c>
      <c r="AC17" s="181">
        <f>'[9]總表'!AA25</f>
        <v>4.9060380295785615</v>
      </c>
      <c r="AD17" s="181">
        <f>'[3]災情總表'!N27</f>
        <v>0.2857755233264271</v>
      </c>
      <c r="AE17" s="182">
        <f>'[3]災情總表'!O27</f>
        <v>0</v>
      </c>
      <c r="AF17" s="101"/>
      <c r="AG17" s="100" t="s">
        <v>25</v>
      </c>
      <c r="AH17" s="183">
        <v>22.62</v>
      </c>
      <c r="AI17" s="183">
        <v>0</v>
      </c>
      <c r="AJ17" s="162">
        <v>0</v>
      </c>
      <c r="AK17" s="183">
        <v>0</v>
      </c>
      <c r="AL17" s="162">
        <v>0</v>
      </c>
      <c r="AM17" s="162">
        <v>44.62</v>
      </c>
      <c r="AN17" s="162">
        <v>0</v>
      </c>
      <c r="AO17" s="162">
        <v>0</v>
      </c>
      <c r="AP17" s="162">
        <v>0</v>
      </c>
      <c r="AQ17" s="162">
        <v>0</v>
      </c>
      <c r="AR17" s="183">
        <v>0</v>
      </c>
      <c r="AS17" s="183">
        <v>0</v>
      </c>
      <c r="AT17" s="184">
        <v>0</v>
      </c>
      <c r="AU17" s="183">
        <v>0</v>
      </c>
      <c r="AV17" s="184">
        <v>0</v>
      </c>
      <c r="AW17" s="101"/>
      <c r="AX17" s="127" t="s">
        <v>25</v>
      </c>
      <c r="AY17" s="160">
        <f>'[10]總表'!O16</f>
        <v>0</v>
      </c>
      <c r="AZ17" s="160" t="e">
        <f>'[7]總表'!P15</f>
        <v>#DIV/0!</v>
      </c>
      <c r="BA17" s="160">
        <f>'[10]總表'!S16</f>
        <v>4.893494259270613</v>
      </c>
      <c r="BB17" s="160">
        <f>'[10]總表'!T16</f>
        <v>100</v>
      </c>
      <c r="BC17" s="160">
        <f>'[10]總表'!Q16</f>
        <v>0</v>
      </c>
      <c r="BD17" s="160">
        <f>'[10]總表'!R16</f>
        <v>0</v>
      </c>
      <c r="BE17" s="160">
        <f>'[10]總表'!U16</f>
        <v>3.2599837000814995</v>
      </c>
      <c r="BF17" s="160">
        <f>'[10]總表'!V16</f>
        <v>0</v>
      </c>
      <c r="BG17" s="160">
        <f>'[8]總表'!L16</f>
        <v>16.358647086269208</v>
      </c>
      <c r="BH17" s="160">
        <f>'[8]總表'!M14</f>
        <v>0</v>
      </c>
      <c r="BI17" s="162">
        <v>2.97</v>
      </c>
      <c r="BJ17" s="162">
        <v>7.71</v>
      </c>
      <c r="BK17" s="162">
        <v>12.17</v>
      </c>
      <c r="BL17" s="205">
        <v>4.4382</v>
      </c>
      <c r="BM17" s="205">
        <v>0</v>
      </c>
      <c r="BN17" s="206">
        <v>16.293</v>
      </c>
    </row>
    <row r="18" spans="2:66" s="7" customFormat="1" ht="12.75" customHeight="1">
      <c r="B18" s="100" t="s">
        <v>26</v>
      </c>
      <c r="C18" s="160">
        <f>Sheet1!C28/Sheet1!C17*100</f>
        <v>10</v>
      </c>
      <c r="D18" s="161">
        <f>Sheet1!H28/Sheet1!H17*100</f>
        <v>11.739809587377517</v>
      </c>
      <c r="E18" s="160">
        <f>Sheet1!K28/Sheet1!K17*100</f>
        <v>12.435406355354708</v>
      </c>
      <c r="F18" s="160">
        <f>'[5]總表'!K16</f>
        <v>0</v>
      </c>
      <c r="G18" s="160">
        <f>'[5]總表'!M16</f>
        <v>0</v>
      </c>
      <c r="H18" s="160">
        <f>'[5]總表'!N16</f>
        <v>1.4705882352941175</v>
      </c>
      <c r="I18" s="160">
        <f>'[12]總表'!D13</f>
        <v>14.87603305785124</v>
      </c>
      <c r="J18" s="160">
        <f>'[6]總表'!Q17</f>
        <v>2.272727272727273</v>
      </c>
      <c r="K18" s="160">
        <f>'[6]總表'!L14</f>
        <v>7</v>
      </c>
      <c r="L18" s="160">
        <f>'[6]總表'!R17</f>
        <v>0.8968609865470852</v>
      </c>
      <c r="M18" s="160">
        <f>'[6]總表'!N14</f>
        <v>0</v>
      </c>
      <c r="N18" s="162">
        <v>0</v>
      </c>
      <c r="O18" s="162">
        <v>0</v>
      </c>
      <c r="P18" s="162">
        <v>0</v>
      </c>
      <c r="Q18" s="163">
        <v>0</v>
      </c>
      <c r="R18" s="103"/>
      <c r="S18" s="127" t="s">
        <v>26</v>
      </c>
      <c r="T18" s="181">
        <f>'[2]現有'!I28</f>
        <v>5.729822377079101</v>
      </c>
      <c r="U18" s="181">
        <f>'[2]現有'!J28</f>
        <v>9.849717622283908</v>
      </c>
      <c r="V18" s="181">
        <f>'[9]總表'!T26</f>
        <v>17.35099337748344</v>
      </c>
      <c r="W18" s="181">
        <f>'[9]總表'!U26</f>
        <v>4.7023809523809526</v>
      </c>
      <c r="X18" s="181">
        <f>'[9]總表'!V26</f>
        <v>1.5445099691098005</v>
      </c>
      <c r="Y18" s="182">
        <f>'[9]總表'!W26</f>
        <v>6.866124362332828</v>
      </c>
      <c r="Z18" s="181">
        <f>'[9]總表'!X26</f>
        <v>25.780904522613064</v>
      </c>
      <c r="AA18" s="181">
        <f>'[9]總表'!Y26</f>
        <v>41.25947035518176</v>
      </c>
      <c r="AB18" s="181">
        <f>'[9]總表'!Z26</f>
        <v>16.334117647058825</v>
      </c>
      <c r="AC18" s="181">
        <f>'[9]總表'!AA26</f>
        <v>18.598910263538308</v>
      </c>
      <c r="AD18" s="181">
        <f>'[3]災情總表'!N28</f>
        <v>1.5360434378795456</v>
      </c>
      <c r="AE18" s="182">
        <f>'[3]災情總表'!O28</f>
        <v>7.200171944404643</v>
      </c>
      <c r="AF18" s="103"/>
      <c r="AG18" s="100" t="s">
        <v>26</v>
      </c>
      <c r="AH18" s="183">
        <v>0</v>
      </c>
      <c r="AI18" s="183">
        <v>0</v>
      </c>
      <c r="AJ18" s="162">
        <v>0</v>
      </c>
      <c r="AK18" s="183">
        <v>0</v>
      </c>
      <c r="AL18" s="162">
        <v>0</v>
      </c>
      <c r="AM18" s="162">
        <v>0</v>
      </c>
      <c r="AN18" s="162">
        <v>0</v>
      </c>
      <c r="AO18" s="162">
        <v>0</v>
      </c>
      <c r="AP18" s="162">
        <v>0</v>
      </c>
      <c r="AQ18" s="162">
        <v>0</v>
      </c>
      <c r="AR18" s="183">
        <v>0</v>
      </c>
      <c r="AS18" s="183">
        <v>0</v>
      </c>
      <c r="AT18" s="184">
        <v>0</v>
      </c>
      <c r="AU18" s="183">
        <v>0</v>
      </c>
      <c r="AV18" s="184">
        <v>0</v>
      </c>
      <c r="AW18" s="103"/>
      <c r="AX18" s="127" t="s">
        <v>26</v>
      </c>
      <c r="AY18" s="160">
        <f>'[10]總表'!O17</f>
        <v>0</v>
      </c>
      <c r="AZ18" s="160" t="e">
        <f>'[7]總表'!P16</f>
        <v>#DIV/0!</v>
      </c>
      <c r="BA18" s="160">
        <f>'[10]總表'!S17</f>
        <v>1.029448063024609</v>
      </c>
      <c r="BB18" s="160">
        <f>'[10]總表'!T17</f>
        <v>0</v>
      </c>
      <c r="BC18" s="160">
        <f>'[10]總表'!Q17</f>
        <v>4.2991039992229805</v>
      </c>
      <c r="BD18" s="160">
        <f>'[10]總表'!R17</f>
        <v>0</v>
      </c>
      <c r="BE18" s="160">
        <f>'[10]總表'!U17</f>
        <v>0</v>
      </c>
      <c r="BF18" s="160">
        <f>'[10]總表'!V17</f>
        <v>0</v>
      </c>
      <c r="BG18" s="160">
        <f>'[8]總表'!L17</f>
        <v>1.451922848805485</v>
      </c>
      <c r="BH18" s="160">
        <f>'[8]總表'!M15</f>
        <v>0</v>
      </c>
      <c r="BI18" s="162">
        <v>11.35</v>
      </c>
      <c r="BJ18" s="162">
        <v>8.02</v>
      </c>
      <c r="BK18" s="162">
        <v>3.43</v>
      </c>
      <c r="BL18" s="205">
        <v>3.5136</v>
      </c>
      <c r="BM18" s="205">
        <v>0</v>
      </c>
      <c r="BN18" s="206">
        <v>11.1591</v>
      </c>
    </row>
    <row r="19" spans="2:66" s="7" customFormat="1" ht="12.75" customHeight="1">
      <c r="B19" s="100" t="s">
        <v>27</v>
      </c>
      <c r="C19" s="160">
        <f>Sheet1!C29/Sheet1!C17*100</f>
        <v>0</v>
      </c>
      <c r="D19" s="161">
        <f>Sheet1!H29/Sheet1!H17*100</f>
        <v>0</v>
      </c>
      <c r="E19" s="160">
        <f>Sheet1!K29/Sheet1!K17*100</f>
        <v>0</v>
      </c>
      <c r="F19" s="160">
        <f>'[5]總表'!K17</f>
        <v>0</v>
      </c>
      <c r="G19" s="160">
        <f>'[5]總表'!M17</f>
        <v>0</v>
      </c>
      <c r="H19" s="160">
        <f>'[5]總表'!N17</f>
        <v>0</v>
      </c>
      <c r="I19" s="160">
        <f>'[12]總表'!D14</f>
        <v>0</v>
      </c>
      <c r="J19" s="160">
        <f>'[6]總表'!Q18</f>
        <v>0</v>
      </c>
      <c r="K19" s="160">
        <f>'[6]總表'!L15</f>
        <v>5</v>
      </c>
      <c r="L19" s="160">
        <f>'[6]總表'!R18</f>
        <v>0</v>
      </c>
      <c r="M19" s="160">
        <f>'[6]總表'!N15</f>
        <v>0</v>
      </c>
      <c r="N19" s="162">
        <v>0</v>
      </c>
      <c r="O19" s="162">
        <v>0</v>
      </c>
      <c r="P19" s="162">
        <v>0</v>
      </c>
      <c r="Q19" s="163">
        <v>0</v>
      </c>
      <c r="R19" s="101"/>
      <c r="S19" s="127" t="s">
        <v>27</v>
      </c>
      <c r="T19" s="181">
        <f>'[2]現有'!I29</f>
        <v>9.407518816793308</v>
      </c>
      <c r="U19" s="181">
        <f>'[2]現有'!J29</f>
        <v>6.7196324303627835</v>
      </c>
      <c r="V19" s="181">
        <f>'[9]總表'!T27</f>
        <v>7.425856608119781</v>
      </c>
      <c r="W19" s="181">
        <f>'[9]總表'!U27</f>
        <v>2.6105442176870746</v>
      </c>
      <c r="X19" s="181">
        <f>'[9]總表'!V27</f>
        <v>1.4953664700926705</v>
      </c>
      <c r="Y19" s="182">
        <f>'[9]總表'!W27</f>
        <v>6.342203226251207</v>
      </c>
      <c r="Z19" s="181">
        <f>'[9]總表'!X27</f>
        <v>19.179899497487437</v>
      </c>
      <c r="AA19" s="181">
        <f>'[9]總表'!Y27</f>
        <v>1.0426079099186767</v>
      </c>
      <c r="AB19" s="181">
        <f>'[9]總表'!Z27</f>
        <v>6.574117647058824</v>
      </c>
      <c r="AC19" s="181">
        <f>'[9]總表'!AA27</f>
        <v>11.77582564216613</v>
      </c>
      <c r="AD19" s="181">
        <f>'[3]災情總表'!N29</f>
        <v>4.661713224262342</v>
      </c>
      <c r="AE19" s="182">
        <f>'[3]災情總表'!O29</f>
        <v>3.9547213067774756</v>
      </c>
      <c r="AF19" s="101"/>
      <c r="AG19" s="100" t="s">
        <v>27</v>
      </c>
      <c r="AH19" s="183">
        <v>7.6</v>
      </c>
      <c r="AI19" s="183">
        <v>0</v>
      </c>
      <c r="AJ19" s="162">
        <v>0.38</v>
      </c>
      <c r="AK19" s="183">
        <v>0</v>
      </c>
      <c r="AL19" s="162">
        <v>0</v>
      </c>
      <c r="AM19" s="162">
        <v>0</v>
      </c>
      <c r="AN19" s="162">
        <v>0</v>
      </c>
      <c r="AO19" s="162">
        <v>0</v>
      </c>
      <c r="AP19" s="162">
        <v>0</v>
      </c>
      <c r="AQ19" s="162">
        <v>29.9</v>
      </c>
      <c r="AR19" s="183">
        <v>0</v>
      </c>
      <c r="AS19" s="183">
        <v>82.38</v>
      </c>
      <c r="AT19" s="184">
        <v>0</v>
      </c>
      <c r="AU19" s="183">
        <v>0</v>
      </c>
      <c r="AV19" s="184">
        <v>0</v>
      </c>
      <c r="AW19" s="101"/>
      <c r="AX19" s="127" t="s">
        <v>27</v>
      </c>
      <c r="AY19" s="160">
        <f>'[10]總表'!O18</f>
        <v>0</v>
      </c>
      <c r="AZ19" s="160" t="e">
        <f>'[7]總表'!P17</f>
        <v>#DIV/0!</v>
      </c>
      <c r="BA19" s="160">
        <f>'[10]總表'!S18</f>
        <v>0</v>
      </c>
      <c r="BB19" s="160">
        <f>'[10]總表'!T18</f>
        <v>0</v>
      </c>
      <c r="BC19" s="160">
        <f>'[10]總表'!Q18</f>
        <v>2.666148653570648</v>
      </c>
      <c r="BD19" s="160">
        <f>'[10]總表'!R18</f>
        <v>0</v>
      </c>
      <c r="BE19" s="160">
        <f>'[10]總表'!U18</f>
        <v>0</v>
      </c>
      <c r="BF19" s="160">
        <f>'[10]總表'!V18</f>
        <v>0</v>
      </c>
      <c r="BG19" s="160">
        <f>'[8]總表'!L18</f>
        <v>28.135354637691474</v>
      </c>
      <c r="BH19" s="160">
        <f>'[8]總表'!M16</f>
        <v>0</v>
      </c>
      <c r="BI19" s="162">
        <v>3.57</v>
      </c>
      <c r="BJ19" s="162">
        <v>9.69</v>
      </c>
      <c r="BK19" s="162">
        <v>14.98</v>
      </c>
      <c r="BL19" s="205">
        <v>25.7975</v>
      </c>
      <c r="BM19" s="205">
        <v>81.1366</v>
      </c>
      <c r="BN19" s="206">
        <v>0</v>
      </c>
    </row>
    <row r="20" spans="2:66" s="7" customFormat="1" ht="12.75" customHeight="1">
      <c r="B20" s="100" t="s">
        <v>28</v>
      </c>
      <c r="C20" s="160">
        <f>Sheet1!C30/Sheet1!C17*100</f>
        <v>2.727272727272727</v>
      </c>
      <c r="D20" s="161">
        <f>Sheet1!H30/Sheet1!H17*100</f>
        <v>28.963994029906093</v>
      </c>
      <c r="E20" s="160">
        <f>Sheet1!K30/Sheet1!K17*100</f>
        <v>26.40628362384334</v>
      </c>
      <c r="F20" s="160">
        <f>'[5]總表'!K18</f>
        <v>0</v>
      </c>
      <c r="G20" s="160">
        <f>'[5]總表'!M18</f>
        <v>27.77777777777778</v>
      </c>
      <c r="H20" s="160">
        <f>'[5]總表'!N18</f>
        <v>5.88235294117647</v>
      </c>
      <c r="I20" s="160">
        <f>'[12]總表'!D15</f>
        <v>0.8264462809917356</v>
      </c>
      <c r="J20" s="160">
        <f>'[6]總表'!Q19</f>
        <v>0</v>
      </c>
      <c r="K20" s="160">
        <f>'[6]總表'!L16</f>
        <v>5</v>
      </c>
      <c r="L20" s="160">
        <f>'[6]總表'!R19</f>
        <v>0</v>
      </c>
      <c r="M20" s="160">
        <f>'[6]總表'!N16</f>
        <v>0</v>
      </c>
      <c r="N20" s="162">
        <v>0</v>
      </c>
      <c r="O20" s="162">
        <v>0</v>
      </c>
      <c r="P20" s="162">
        <v>0</v>
      </c>
      <c r="Q20" s="163">
        <v>0</v>
      </c>
      <c r="R20" s="101"/>
      <c r="S20" s="127" t="s">
        <v>28</v>
      </c>
      <c r="T20" s="181">
        <f>'[2]現有'!I30</f>
        <v>7.123644016775457</v>
      </c>
      <c r="U20" s="181">
        <f>'[2]現有'!J30</f>
        <v>4.389101289984741</v>
      </c>
      <c r="V20" s="181">
        <f>'[9]總表'!T28</f>
        <v>20.24762453210481</v>
      </c>
      <c r="W20" s="181">
        <f>'[9]總表'!U28</f>
        <v>0.7653061224489796</v>
      </c>
      <c r="X20" s="181">
        <f>'[9]總表'!V28</f>
        <v>0.6830946363381073</v>
      </c>
      <c r="Y20" s="182">
        <f>'[9]總表'!W28</f>
        <v>13.870122707845029</v>
      </c>
      <c r="Z20" s="181">
        <f>'[9]總表'!X28</f>
        <v>12.064321608040201</v>
      </c>
      <c r="AA20" s="181">
        <f>'[9]總表'!Y28</f>
        <v>2.0852158198373534</v>
      </c>
      <c r="AB20" s="181">
        <f>'[9]總表'!Z28</f>
        <v>5.7035294117647055</v>
      </c>
      <c r="AC20" s="181">
        <f>'[9]總表'!AA28</f>
        <v>13.873012342933395</v>
      </c>
      <c r="AD20" s="181">
        <f>'[3]災情總表'!N30</f>
        <v>12.10973780095735</v>
      </c>
      <c r="AE20" s="182">
        <f>'[3]災情總表'!O30</f>
        <v>8.453933228256197</v>
      </c>
      <c r="AF20" s="101"/>
      <c r="AG20" s="100" t="s">
        <v>28</v>
      </c>
      <c r="AH20" s="183">
        <v>4.6</v>
      </c>
      <c r="AI20" s="183">
        <v>0</v>
      </c>
      <c r="AJ20" s="162">
        <v>0</v>
      </c>
      <c r="AK20" s="183">
        <v>16.01</v>
      </c>
      <c r="AL20" s="162">
        <v>0</v>
      </c>
      <c r="AM20" s="162">
        <v>0</v>
      </c>
      <c r="AN20" s="162">
        <v>0</v>
      </c>
      <c r="AO20" s="162">
        <v>0</v>
      </c>
      <c r="AP20" s="162">
        <v>0</v>
      </c>
      <c r="AQ20" s="162">
        <v>0</v>
      </c>
      <c r="AR20" s="183">
        <v>0</v>
      </c>
      <c r="AS20" s="183">
        <v>0</v>
      </c>
      <c r="AT20" s="184">
        <v>0</v>
      </c>
      <c r="AU20" s="183">
        <v>0</v>
      </c>
      <c r="AV20" s="184">
        <v>0</v>
      </c>
      <c r="AW20" s="101"/>
      <c r="AX20" s="127" t="s">
        <v>28</v>
      </c>
      <c r="AY20" s="160">
        <f>'[10]總表'!O19</f>
        <v>0</v>
      </c>
      <c r="AZ20" s="160" t="e">
        <f>'[7]總表'!P18</f>
        <v>#DIV/0!</v>
      </c>
      <c r="BA20" s="160">
        <f>'[10]總表'!S19</f>
        <v>0</v>
      </c>
      <c r="BB20" s="160">
        <f>'[10]總表'!T19</f>
        <v>0</v>
      </c>
      <c r="BC20" s="160">
        <f>'[10]總表'!Q19</f>
        <v>5.747517179418693</v>
      </c>
      <c r="BD20" s="160">
        <f>'[10]總表'!R19</f>
        <v>37.5</v>
      </c>
      <c r="BE20" s="160">
        <f>'[10]總表'!U19</f>
        <v>49.28844586546298</v>
      </c>
      <c r="BF20" s="160">
        <f>'[10]總表'!V19</f>
        <v>90</v>
      </c>
      <c r="BG20" s="160">
        <f>'[8]總表'!L19</f>
        <v>0.16606960688951627</v>
      </c>
      <c r="BH20" s="160">
        <f>'[8]總表'!M17</f>
        <v>0</v>
      </c>
      <c r="BI20" s="162">
        <v>5.25</v>
      </c>
      <c r="BJ20" s="162">
        <v>9.01</v>
      </c>
      <c r="BK20" s="162">
        <v>9.35</v>
      </c>
      <c r="BL20" s="205">
        <v>1.5256</v>
      </c>
      <c r="BM20" s="205">
        <v>5.8041</v>
      </c>
      <c r="BN20" s="206">
        <v>3.4991</v>
      </c>
    </row>
    <row r="21" spans="2:66" s="7" customFormat="1" ht="12.75" customHeight="1">
      <c r="B21" s="100" t="s">
        <v>29</v>
      </c>
      <c r="C21" s="160">
        <f>Sheet1!C31/Sheet1!C17*100</f>
        <v>10</v>
      </c>
      <c r="D21" s="161">
        <f>Sheet1!H31/Sheet1!H17*100</f>
        <v>10.695089505056966</v>
      </c>
      <c r="E21" s="160">
        <f>Sheet1!K31/Sheet1!K17*100</f>
        <v>12.613370633383544</v>
      </c>
      <c r="F21" s="160">
        <f>'[5]總表'!K19</f>
        <v>2.401375194352432</v>
      </c>
      <c r="G21" s="160">
        <f>'[5]總表'!M19</f>
        <v>16.666666666666664</v>
      </c>
      <c r="H21" s="160">
        <f>'[5]總表'!N19</f>
        <v>30.88235294117647</v>
      </c>
      <c r="I21" s="160">
        <f>'[12]總表'!D16</f>
        <v>2.479338842975207</v>
      </c>
      <c r="J21" s="160">
        <f>'[6]總表'!Q20</f>
        <v>6.8181818181818175</v>
      </c>
      <c r="K21" s="160">
        <f>'[6]總表'!L17</f>
        <v>10</v>
      </c>
      <c r="L21" s="160">
        <f>'[6]總表'!R20</f>
        <v>1.345291479820628</v>
      </c>
      <c r="M21" s="160">
        <f>'[6]總表'!N17</f>
        <v>0</v>
      </c>
      <c r="N21" s="162">
        <v>0</v>
      </c>
      <c r="O21" s="162">
        <v>0</v>
      </c>
      <c r="P21" s="162">
        <v>0</v>
      </c>
      <c r="Q21" s="163">
        <v>0</v>
      </c>
      <c r="R21" s="101"/>
      <c r="S21" s="127" t="s">
        <v>29</v>
      </c>
      <c r="T21" s="181">
        <f>'[2]現有'!I31</f>
        <v>6.915194400572934</v>
      </c>
      <c r="U21" s="181">
        <f>'[2]現有'!J31</f>
        <v>7.38483887859729</v>
      </c>
      <c r="V21" s="181">
        <f>'[9]總表'!T29</f>
        <v>13.000287935502447</v>
      </c>
      <c r="W21" s="181">
        <f>'[9]總表'!U29</f>
        <v>0</v>
      </c>
      <c r="X21" s="181">
        <f>'[9]總表'!V29</f>
        <v>51.62875596742488</v>
      </c>
      <c r="Y21" s="182">
        <f>'[9]總表'!W29</f>
        <v>33.18626775127533</v>
      </c>
      <c r="Z21" s="181">
        <f>'[9]總表'!X29</f>
        <v>0</v>
      </c>
      <c r="AA21" s="181">
        <f>'[9]總表'!Y29</f>
        <v>4.41370681865573</v>
      </c>
      <c r="AB21" s="181">
        <f>'[9]總表'!Z29</f>
        <v>8</v>
      </c>
      <c r="AC21" s="181">
        <f>'[9]總表'!AA29</f>
        <v>2.0371399977760483</v>
      </c>
      <c r="AD21" s="181">
        <f>'[3]災情總表'!N31</f>
        <v>19.82567693077088</v>
      </c>
      <c r="AE21" s="182">
        <f>'[3]災情總表'!O31</f>
        <v>6.483736925060897</v>
      </c>
      <c r="AF21" s="101"/>
      <c r="AG21" s="100" t="s">
        <v>29</v>
      </c>
      <c r="AH21" s="183">
        <v>9.01</v>
      </c>
      <c r="AI21" s="183">
        <v>4.56</v>
      </c>
      <c r="AJ21" s="162">
        <v>0.84</v>
      </c>
      <c r="AK21" s="183">
        <v>73.42</v>
      </c>
      <c r="AL21" s="162">
        <v>11.521</v>
      </c>
      <c r="AM21" s="162">
        <v>0</v>
      </c>
      <c r="AN21" s="162">
        <v>0</v>
      </c>
      <c r="AO21" s="162">
        <v>93.43</v>
      </c>
      <c r="AP21" s="162">
        <v>0</v>
      </c>
      <c r="AQ21" s="162">
        <v>0</v>
      </c>
      <c r="AR21" s="183">
        <v>0</v>
      </c>
      <c r="AS21" s="183">
        <v>0</v>
      </c>
      <c r="AT21" s="184">
        <v>0</v>
      </c>
      <c r="AU21" s="183">
        <v>51.596</v>
      </c>
      <c r="AV21" s="184">
        <v>0</v>
      </c>
      <c r="AW21" s="101"/>
      <c r="AX21" s="127" t="s">
        <v>29</v>
      </c>
      <c r="AY21" s="160">
        <f>'[10]總表'!O20</f>
        <v>15.139949109414758</v>
      </c>
      <c r="AZ21" s="160" t="e">
        <f>'[7]總表'!P19</f>
        <v>#DIV/0!</v>
      </c>
      <c r="BA21" s="160">
        <f>'[10]總表'!S20</f>
        <v>35.98634739312873</v>
      </c>
      <c r="BB21" s="160">
        <f>'[10]總表'!T20</f>
        <v>0</v>
      </c>
      <c r="BC21" s="160">
        <f>'[10]總表'!Q20</f>
        <v>34.525168151907344</v>
      </c>
      <c r="BD21" s="160">
        <f>'[10]總表'!R20</f>
        <v>0</v>
      </c>
      <c r="BE21" s="160">
        <f>'[10]總表'!U20</f>
        <v>7.0779261488307945</v>
      </c>
      <c r="BF21" s="160">
        <f>'[10]總表'!V20</f>
        <v>0</v>
      </c>
      <c r="BG21" s="160">
        <f>'[8]總表'!L20</f>
        <v>13.906352557867349</v>
      </c>
      <c r="BH21" s="160">
        <f>'[8]總表'!M18</f>
        <v>0</v>
      </c>
      <c r="BI21" s="162">
        <v>5.57</v>
      </c>
      <c r="BJ21" s="162">
        <v>11.1</v>
      </c>
      <c r="BK21" s="162">
        <v>10.83</v>
      </c>
      <c r="BL21" s="205">
        <v>1.0633</v>
      </c>
      <c r="BM21" s="205">
        <v>0</v>
      </c>
      <c r="BN21" s="206">
        <v>12.4056</v>
      </c>
    </row>
    <row r="22" spans="2:66" s="7" customFormat="1" ht="12.75" customHeight="1">
      <c r="B22" s="100" t="s">
        <v>30</v>
      </c>
      <c r="C22" s="160">
        <f>Sheet1!C32/Sheet1!C17*100</f>
        <v>7.2727272727272725</v>
      </c>
      <c r="D22" s="161">
        <f>Sheet1!H32/Sheet1!H17*100</f>
        <v>1.61623605973802</v>
      </c>
      <c r="E22" s="160">
        <f>Sheet1!K32/Sheet1!K17*100</f>
        <v>1.6569829997848073</v>
      </c>
      <c r="F22" s="160">
        <f>'[5]總表'!K20</f>
        <v>44.74232351005666</v>
      </c>
      <c r="G22" s="160">
        <f>'[5]總表'!M20</f>
        <v>0</v>
      </c>
      <c r="H22" s="160">
        <f>'[5]總表'!N20</f>
        <v>5.88235294117647</v>
      </c>
      <c r="I22" s="160">
        <f>'[12]總表'!D17</f>
        <v>11.570247933884298</v>
      </c>
      <c r="J22" s="160">
        <f>'[6]總表'!Q21</f>
        <v>0</v>
      </c>
      <c r="K22" s="160">
        <f>'[6]總表'!L18</f>
        <v>0</v>
      </c>
      <c r="L22" s="160">
        <f>'[6]總表'!R21</f>
        <v>0</v>
      </c>
      <c r="M22" s="160">
        <f>'[6]總表'!N18</f>
        <v>0</v>
      </c>
      <c r="N22" s="162">
        <v>0</v>
      </c>
      <c r="O22" s="162">
        <v>0</v>
      </c>
      <c r="P22" s="162">
        <v>0</v>
      </c>
      <c r="Q22" s="163">
        <v>0</v>
      </c>
      <c r="R22" s="101"/>
      <c r="S22" s="127" t="s">
        <v>30</v>
      </c>
      <c r="T22" s="181">
        <f>'[2]現有'!I32</f>
        <v>3.7703813541653712</v>
      </c>
      <c r="U22" s="181">
        <f>'[2]現有'!J32</f>
        <v>9.690369878208774</v>
      </c>
      <c r="V22" s="181">
        <f>'[9]總表'!T30</f>
        <v>2.1422401382090412</v>
      </c>
      <c r="W22" s="181">
        <f>'[9]總表'!U30</f>
        <v>8.826530612244898</v>
      </c>
      <c r="X22" s="181">
        <f>'[9]總表'!V30</f>
        <v>20.14321819713564</v>
      </c>
      <c r="Y22" s="182">
        <f>'[9]總表'!W30</f>
        <v>0</v>
      </c>
      <c r="Z22" s="181">
        <f>'[9]總表'!X30</f>
        <v>19.931658291457286</v>
      </c>
      <c r="AA22" s="181">
        <f>'[9]總表'!Y30</f>
        <v>3.252936678946271</v>
      </c>
      <c r="AB22" s="181">
        <f>'[9]總表'!Z30</f>
        <v>5.491764705882353</v>
      </c>
      <c r="AC22" s="181">
        <f>'[9]總表'!AA30</f>
        <v>16.817524741465583</v>
      </c>
      <c r="AD22" s="181">
        <f>'[3]災情總表'!N32</f>
        <v>4.53668643280703</v>
      </c>
      <c r="AE22" s="182">
        <f>'[3]災情總表'!O32</f>
        <v>22.06261642069064</v>
      </c>
      <c r="AF22" s="101"/>
      <c r="AG22" s="100" t="s">
        <v>30</v>
      </c>
      <c r="AH22" s="183">
        <v>6.02</v>
      </c>
      <c r="AI22" s="183">
        <v>29.62</v>
      </c>
      <c r="AJ22" s="162">
        <v>0.44</v>
      </c>
      <c r="AK22" s="183">
        <v>0</v>
      </c>
      <c r="AL22" s="162">
        <v>0</v>
      </c>
      <c r="AM22" s="162">
        <v>0</v>
      </c>
      <c r="AN22" s="162">
        <v>0</v>
      </c>
      <c r="AO22" s="162">
        <v>0</v>
      </c>
      <c r="AP22" s="162">
        <v>0</v>
      </c>
      <c r="AQ22" s="162">
        <v>0</v>
      </c>
      <c r="AR22" s="183">
        <v>0</v>
      </c>
      <c r="AS22" s="183">
        <v>0</v>
      </c>
      <c r="AT22" s="184">
        <v>0</v>
      </c>
      <c r="AU22" s="183">
        <v>0</v>
      </c>
      <c r="AV22" s="184">
        <v>0</v>
      </c>
      <c r="AW22" s="101"/>
      <c r="AX22" s="127" t="s">
        <v>30</v>
      </c>
      <c r="AY22" s="160">
        <f>'[10]總表'!O21</f>
        <v>0</v>
      </c>
      <c r="AZ22" s="160" t="e">
        <f>'[7]總表'!P20</f>
        <v>#DIV/0!</v>
      </c>
      <c r="BA22" s="160">
        <f>'[10]總表'!S21</f>
        <v>6.74376522043992</v>
      </c>
      <c r="BB22" s="160">
        <f>'[10]總表'!T21</f>
        <v>0</v>
      </c>
      <c r="BC22" s="160">
        <f>'[10]總表'!Q21</f>
        <v>1.4192749435446663</v>
      </c>
      <c r="BD22" s="160">
        <f>'[10]總表'!R21</f>
        <v>0</v>
      </c>
      <c r="BE22" s="160">
        <f>'[10]總表'!U21</f>
        <v>2.7584477462228074</v>
      </c>
      <c r="BF22" s="160">
        <f>'[10]總表'!V21</f>
        <v>0</v>
      </c>
      <c r="BG22" s="160">
        <f>'[8]總表'!L21</f>
        <v>8.032233319889603</v>
      </c>
      <c r="BH22" s="160">
        <f>'[8]總表'!M19</f>
        <v>0</v>
      </c>
      <c r="BI22" s="162">
        <v>7.72</v>
      </c>
      <c r="BJ22" s="162">
        <v>6.05</v>
      </c>
      <c r="BK22" s="162">
        <v>5.12</v>
      </c>
      <c r="BL22" s="205">
        <v>9.0152</v>
      </c>
      <c r="BM22" s="205">
        <v>0</v>
      </c>
      <c r="BN22" s="206">
        <v>30.2679</v>
      </c>
    </row>
    <row r="23" spans="2:66" s="7" customFormat="1" ht="12.75" customHeight="1">
      <c r="B23" s="100" t="s">
        <v>31</v>
      </c>
      <c r="C23" s="160">
        <f>Sheet1!C33/Sheet1!C17*100</f>
        <v>3.6363636363636362</v>
      </c>
      <c r="D23" s="161">
        <f>Sheet1!H33/Sheet1!H17*100</f>
        <v>1.5110177897674075</v>
      </c>
      <c r="E23" s="160">
        <f>Sheet1!K33/Sheet1!K17*100</f>
        <v>1.2531382253783803</v>
      </c>
      <c r="F23" s="160">
        <f>'[5]總表'!K21</f>
        <v>0</v>
      </c>
      <c r="G23" s="160">
        <f>'[5]總表'!M21</f>
        <v>0</v>
      </c>
      <c r="H23" s="160">
        <f>'[5]總表'!N21</f>
        <v>8.823529411764707</v>
      </c>
      <c r="I23" s="160">
        <f>'[12]總表'!D18</f>
        <v>3.3057851239669422</v>
      </c>
      <c r="J23" s="160">
        <f>'[6]總表'!Q22</f>
        <v>0</v>
      </c>
      <c r="K23" s="160">
        <f>'[6]總表'!L19</f>
        <v>0</v>
      </c>
      <c r="L23" s="160">
        <f>'[6]總表'!R22</f>
        <v>0</v>
      </c>
      <c r="M23" s="160">
        <f>'[6]總表'!N19</f>
        <v>0</v>
      </c>
      <c r="N23" s="162">
        <v>10</v>
      </c>
      <c r="O23" s="162">
        <v>8.8144</v>
      </c>
      <c r="P23" s="162">
        <v>10.2081</v>
      </c>
      <c r="Q23" s="163">
        <v>7.47</v>
      </c>
      <c r="R23" s="101"/>
      <c r="S23" s="127" t="s">
        <v>31</v>
      </c>
      <c r="T23" s="181">
        <f>'[2]現有'!I33</f>
        <v>5.718739689992004</v>
      </c>
      <c r="U23" s="181">
        <f>'[2]現有'!J33</f>
        <v>7.6261690662672645</v>
      </c>
      <c r="V23" s="181">
        <f>'[9]總表'!T31</f>
        <v>1.7880794701986755</v>
      </c>
      <c r="W23" s="181">
        <f>'[9]總表'!U31</f>
        <v>3.9285714285714284</v>
      </c>
      <c r="X23" s="181">
        <f>'[9]總表'!V31</f>
        <v>1.869559112608818</v>
      </c>
      <c r="Y23" s="182">
        <f>'[9]總表'!W31</f>
        <v>0</v>
      </c>
      <c r="Z23" s="181">
        <f>'[9]總表'!X31</f>
        <v>1.809045226130653</v>
      </c>
      <c r="AA23" s="181">
        <f>'[9]總表'!Y31</f>
        <v>11.538194203100021</v>
      </c>
      <c r="AB23" s="181">
        <f>'[9]總表'!Z31</f>
        <v>9.054117647058824</v>
      </c>
      <c r="AC23" s="181">
        <f>'[9]總表'!AA31</f>
        <v>15.870121205381965</v>
      </c>
      <c r="AD23" s="181">
        <f>'[3]災情總表'!N33</f>
        <v>7.715939129813531</v>
      </c>
      <c r="AE23" s="182">
        <f>'[3]災情總表'!O33</f>
        <v>25.9564407508239</v>
      </c>
      <c r="AF23" s="101"/>
      <c r="AG23" s="100" t="s">
        <v>31</v>
      </c>
      <c r="AH23" s="183">
        <v>6.14</v>
      </c>
      <c r="AI23" s="183">
        <v>54.97</v>
      </c>
      <c r="AJ23" s="162">
        <v>6.48</v>
      </c>
      <c r="AK23" s="183">
        <v>0</v>
      </c>
      <c r="AL23" s="162">
        <v>0</v>
      </c>
      <c r="AM23" s="162">
        <v>22.05</v>
      </c>
      <c r="AN23" s="162">
        <v>0</v>
      </c>
      <c r="AO23" s="162">
        <v>0</v>
      </c>
      <c r="AP23" s="162">
        <v>0</v>
      </c>
      <c r="AQ23" s="162">
        <v>0</v>
      </c>
      <c r="AR23" s="183">
        <v>61.54</v>
      </c>
      <c r="AS23" s="183">
        <v>0</v>
      </c>
      <c r="AT23" s="184">
        <v>40</v>
      </c>
      <c r="AU23" s="183">
        <v>0</v>
      </c>
      <c r="AV23" s="184">
        <v>100</v>
      </c>
      <c r="AW23" s="101"/>
      <c r="AX23" s="127" t="s">
        <v>31</v>
      </c>
      <c r="AY23" s="160">
        <f>'[10]總表'!O22</f>
        <v>0</v>
      </c>
      <c r="AZ23" s="160" t="e">
        <f>'[7]總表'!P21</f>
        <v>#DIV/0!</v>
      </c>
      <c r="BA23" s="160">
        <f>'[10]總表'!S22</f>
        <v>19.768138362347482</v>
      </c>
      <c r="BB23" s="160">
        <f>'[10]總表'!T22</f>
        <v>0</v>
      </c>
      <c r="BC23" s="160">
        <f>'[10]總表'!Q22</f>
        <v>4.600199111283782</v>
      </c>
      <c r="BD23" s="160">
        <f>'[10]總表'!R22</f>
        <v>0</v>
      </c>
      <c r="BE23" s="160">
        <f>'[10]總表'!U22</f>
        <v>0.5015359538586922</v>
      </c>
      <c r="BF23" s="160">
        <f>'[10]總表'!V22</f>
        <v>0</v>
      </c>
      <c r="BG23" s="160">
        <f>'[8]總表'!L22</f>
        <v>18.493827746277272</v>
      </c>
      <c r="BH23" s="160">
        <f>'[8]總表'!M20</f>
        <v>0</v>
      </c>
      <c r="BI23" s="162">
        <v>7.67</v>
      </c>
      <c r="BJ23" s="162">
        <v>8.95</v>
      </c>
      <c r="BK23" s="162">
        <v>6.97</v>
      </c>
      <c r="BL23" s="205">
        <v>38.5113</v>
      </c>
      <c r="BM23" s="205">
        <v>0</v>
      </c>
      <c r="BN23" s="206">
        <v>0</v>
      </c>
    </row>
    <row r="24" spans="2:66" s="7" customFormat="1" ht="12.75" customHeight="1">
      <c r="B24" s="100" t="s">
        <v>32</v>
      </c>
      <c r="C24" s="160">
        <f>Sheet1!C34/Sheet1!C17*100</f>
        <v>1.8181818181818181</v>
      </c>
      <c r="D24" s="161">
        <f>Sheet1!H34/Sheet1!H17*100</f>
        <v>0.0033836712369404195</v>
      </c>
      <c r="E24" s="160">
        <f>Sheet1!K34/Sheet1!K17*100</f>
        <v>0.002654042034287354</v>
      </c>
      <c r="F24" s="160">
        <f>'[5]總表'!K22</f>
        <v>0</v>
      </c>
      <c r="G24" s="160">
        <f>'[5]總表'!M22</f>
        <v>0</v>
      </c>
      <c r="H24" s="160">
        <f>'[5]總表'!N22</f>
        <v>0</v>
      </c>
      <c r="I24" s="160">
        <f>'[12]總表'!D19</f>
        <v>14.87603305785124</v>
      </c>
      <c r="J24" s="160">
        <f>'[6]總表'!Q23</f>
        <v>0</v>
      </c>
      <c r="K24" s="160">
        <f>'[6]總表'!L20</f>
        <v>9</v>
      </c>
      <c r="L24" s="160">
        <f>'[6]總表'!R23</f>
        <v>0</v>
      </c>
      <c r="M24" s="160">
        <f>'[6]總表'!N20</f>
        <v>0</v>
      </c>
      <c r="N24" s="162">
        <v>0</v>
      </c>
      <c r="O24" s="162">
        <v>0</v>
      </c>
      <c r="P24" s="162">
        <v>0</v>
      </c>
      <c r="Q24" s="163">
        <v>0</v>
      </c>
      <c r="R24" s="101"/>
      <c r="S24" s="127" t="s">
        <v>32</v>
      </c>
      <c r="T24" s="181">
        <f>'[2]現有'!I34</f>
        <v>5.577261691137581</v>
      </c>
      <c r="U24" s="181">
        <f>'[2]現有'!J34</f>
        <v>4.186397445931565</v>
      </c>
      <c r="V24" s="181">
        <f>'[9]總表'!T32</f>
        <v>0</v>
      </c>
      <c r="W24" s="181">
        <f>'[9]總表'!U32</f>
        <v>17.11734693877551</v>
      </c>
      <c r="X24" s="181">
        <f>'[9]總表'!V32</f>
        <v>0</v>
      </c>
      <c r="Y24" s="182">
        <f>'[9]總表'!W32</f>
        <v>0</v>
      </c>
      <c r="Z24" s="181">
        <f>'[9]總表'!X32</f>
        <v>3.505527638190955</v>
      </c>
      <c r="AA24" s="181">
        <f>'[9]總表'!Y32</f>
        <v>0</v>
      </c>
      <c r="AB24" s="181">
        <f>'[9]總表'!Z32</f>
        <v>1.2941176470588236</v>
      </c>
      <c r="AC24" s="181">
        <f>'[9]總表'!AA32</f>
        <v>0</v>
      </c>
      <c r="AD24" s="181">
        <f>'[3]災情總表'!N34</f>
        <v>21.62249053368579</v>
      </c>
      <c r="AE24" s="182">
        <f>'[3]災情總表'!O34</f>
        <v>0.30806705831781056</v>
      </c>
      <c r="AF24" s="101"/>
      <c r="AG24" s="100" t="s">
        <v>32</v>
      </c>
      <c r="AH24" s="183">
        <v>2.06</v>
      </c>
      <c r="AI24" s="183">
        <v>0.31</v>
      </c>
      <c r="AJ24" s="162">
        <v>33.57</v>
      </c>
      <c r="AK24" s="183">
        <v>0</v>
      </c>
      <c r="AL24" s="162">
        <v>0</v>
      </c>
      <c r="AM24" s="162">
        <v>0</v>
      </c>
      <c r="AN24" s="162">
        <v>0</v>
      </c>
      <c r="AO24" s="162">
        <v>0</v>
      </c>
      <c r="AP24" s="162">
        <v>0</v>
      </c>
      <c r="AQ24" s="162">
        <v>0</v>
      </c>
      <c r="AR24" s="183">
        <v>38.46</v>
      </c>
      <c r="AS24" s="183">
        <v>1.385</v>
      </c>
      <c r="AT24" s="184">
        <v>25.33</v>
      </c>
      <c r="AU24" s="183">
        <v>0.955</v>
      </c>
      <c r="AV24" s="184">
        <v>0</v>
      </c>
      <c r="AW24" s="101"/>
      <c r="AX24" s="127" t="s">
        <v>32</v>
      </c>
      <c r="AY24" s="160">
        <f>'[10]總表'!O23</f>
        <v>0</v>
      </c>
      <c r="AZ24" s="160" t="e">
        <f>'[7]總表'!P22</f>
        <v>#DIV/0!</v>
      </c>
      <c r="BA24" s="160">
        <f>'[10]總表'!S23</f>
        <v>0</v>
      </c>
      <c r="BB24" s="160">
        <f>'[10]總表'!T23</f>
        <v>0</v>
      </c>
      <c r="BC24" s="160">
        <f>'[10]總表'!Q23</f>
        <v>1.0926838744142</v>
      </c>
      <c r="BD24" s="160">
        <f>'[10]總表'!R23</f>
        <v>0</v>
      </c>
      <c r="BE24" s="160">
        <f>'[10]總表'!U23</f>
        <v>0</v>
      </c>
      <c r="BF24" s="160">
        <f>'[10]總表'!V23</f>
        <v>0</v>
      </c>
      <c r="BG24" s="160">
        <f>'[8]總表'!L23</f>
        <v>0</v>
      </c>
      <c r="BH24" s="160">
        <f>'[8]總表'!M21</f>
        <v>0</v>
      </c>
      <c r="BI24" s="162">
        <v>9.71</v>
      </c>
      <c r="BJ24" s="162">
        <v>5.72</v>
      </c>
      <c r="BK24" s="162">
        <v>3.65</v>
      </c>
      <c r="BL24" s="205">
        <v>0.416</v>
      </c>
      <c r="BM24" s="205">
        <v>4.474</v>
      </c>
      <c r="BN24" s="206">
        <v>0</v>
      </c>
    </row>
    <row r="25" spans="2:66" s="7" customFormat="1" ht="12.75" customHeight="1">
      <c r="B25" s="100" t="s">
        <v>33</v>
      </c>
      <c r="C25" s="160">
        <f>Sheet1!C35/Sheet1!C17*100</f>
        <v>5.454545454545454</v>
      </c>
      <c r="D25" s="161">
        <f>Sheet1!H35/Sheet1!H17*100</f>
        <v>0.020255675760862516</v>
      </c>
      <c r="E25" s="160">
        <f>Sheet1!K35/Sheet1!K17*100</f>
        <v>0.021842048633527004</v>
      </c>
      <c r="F25" s="160">
        <f>'[5]總表'!K23</f>
        <v>0</v>
      </c>
      <c r="G25" s="160">
        <f>'[5]總表'!M23</f>
        <v>0</v>
      </c>
      <c r="H25" s="160">
        <f>'[5]總表'!N23</f>
        <v>0</v>
      </c>
      <c r="I25" s="160">
        <f>'[12]總表'!D20</f>
        <v>9.090909090909092</v>
      </c>
      <c r="J25" s="160">
        <f>'[6]總表'!Q24</f>
        <v>0</v>
      </c>
      <c r="K25" s="160">
        <f>'[6]總表'!L21</f>
        <v>0</v>
      </c>
      <c r="L25" s="160">
        <f>'[6]總表'!R24</f>
        <v>0</v>
      </c>
      <c r="M25" s="160">
        <f>'[6]總表'!N21</f>
        <v>0</v>
      </c>
      <c r="N25" s="162">
        <v>0</v>
      </c>
      <c r="O25" s="162">
        <v>0</v>
      </c>
      <c r="P25" s="162">
        <v>0</v>
      </c>
      <c r="Q25" s="163">
        <v>0</v>
      </c>
      <c r="R25" s="101"/>
      <c r="S25" s="127" t="s">
        <v>33</v>
      </c>
      <c r="T25" s="181">
        <f>'[2]現有'!I35</f>
        <v>13.339019763759541</v>
      </c>
      <c r="U25" s="181">
        <f>'[2]現有'!J35</f>
        <v>7.293171695786575</v>
      </c>
      <c r="V25" s="181">
        <f>'[9]總表'!T33</f>
        <v>11.819752375467896</v>
      </c>
      <c r="W25" s="181">
        <f>'[9]總表'!U33</f>
        <v>0</v>
      </c>
      <c r="X25" s="181">
        <f>'[9]總表'!V33</f>
        <v>1.821117663577647</v>
      </c>
      <c r="Y25" s="182">
        <f>'[9]總表'!W33</f>
        <v>0.2619605680408107</v>
      </c>
      <c r="Z25" s="181">
        <f>'[9]總表'!X33</f>
        <v>4.675376884422111</v>
      </c>
      <c r="AA25" s="181">
        <f>'[9]總表'!Y33</f>
        <v>2.9193021477722945</v>
      </c>
      <c r="AB25" s="181">
        <f>'[9]總表'!Z33</f>
        <v>2.4611764705882355</v>
      </c>
      <c r="AC25" s="181">
        <f>'[9]總表'!AA33</f>
        <v>0.3891915934615812</v>
      </c>
      <c r="AD25" s="181">
        <f>'[3]災情總表'!N35</f>
        <v>4.00085732656998</v>
      </c>
      <c r="AE25" s="182">
        <f>'[3]災情總表'!O35</f>
        <v>2.5612551941538904</v>
      </c>
      <c r="AF25" s="101"/>
      <c r="AG25" s="100" t="s">
        <v>33</v>
      </c>
      <c r="AH25" s="183">
        <v>2.01</v>
      </c>
      <c r="AI25" s="183">
        <v>8.51</v>
      </c>
      <c r="AJ25" s="162">
        <v>7.96</v>
      </c>
      <c r="AK25" s="183">
        <v>0</v>
      </c>
      <c r="AL25" s="162">
        <v>0</v>
      </c>
      <c r="AM25" s="162">
        <v>0</v>
      </c>
      <c r="AN25" s="162">
        <v>0</v>
      </c>
      <c r="AO25" s="162">
        <v>0</v>
      </c>
      <c r="AP25" s="162">
        <v>0</v>
      </c>
      <c r="AQ25" s="162">
        <v>0</v>
      </c>
      <c r="AR25" s="183">
        <v>0</v>
      </c>
      <c r="AS25" s="183">
        <v>12.8</v>
      </c>
      <c r="AT25" s="184">
        <v>0</v>
      </c>
      <c r="AU25" s="183">
        <v>44.563</v>
      </c>
      <c r="AV25" s="184">
        <v>0</v>
      </c>
      <c r="AW25" s="101"/>
      <c r="AX25" s="127" t="s">
        <v>33</v>
      </c>
      <c r="AY25" s="160">
        <f>'[10]總表'!O24</f>
        <v>21.83206106870229</v>
      </c>
      <c r="AZ25" s="160" t="e">
        <f>'[7]總表'!P23</f>
        <v>#DIV/0!</v>
      </c>
      <c r="BA25" s="160">
        <f>'[10]總表'!S24</f>
        <v>0.05942751493941695</v>
      </c>
      <c r="BB25" s="160">
        <f>'[10]總表'!T24</f>
        <v>0</v>
      </c>
      <c r="BC25" s="160">
        <f>'[10]總表'!Q24</f>
        <v>14.684457178933055</v>
      </c>
      <c r="BD25" s="160">
        <f>'[10]總表'!R24</f>
        <v>37.5</v>
      </c>
      <c r="BE25" s="160">
        <f>'[10]總表'!U24</f>
        <v>5.337178442312917</v>
      </c>
      <c r="BF25" s="160">
        <f>'[10]總表'!V24</f>
        <v>0</v>
      </c>
      <c r="BG25" s="160">
        <f>'[8]總表'!L24</f>
        <v>0.5076985124908068</v>
      </c>
      <c r="BH25" s="160">
        <f>'[8]總表'!M22</f>
        <v>0</v>
      </c>
      <c r="BI25" s="162">
        <v>12.79</v>
      </c>
      <c r="BJ25" s="162">
        <v>5.67</v>
      </c>
      <c r="BK25" s="162">
        <v>3.17</v>
      </c>
      <c r="BL25" s="205">
        <v>0.5085</v>
      </c>
      <c r="BM25" s="205">
        <v>0</v>
      </c>
      <c r="BN25" s="206">
        <v>0.995</v>
      </c>
    </row>
    <row r="26" spans="2:66" s="7" customFormat="1" ht="12.75" customHeight="1">
      <c r="B26" s="100" t="s">
        <v>34</v>
      </c>
      <c r="C26" s="160">
        <f>Sheet1!C36/Sheet1!C17*100</f>
        <v>7.2727272727272725</v>
      </c>
      <c r="D26" s="161">
        <f>Sheet1!H36/Sheet1!H17*100</f>
        <v>0.1506892491957987</v>
      </c>
      <c r="E26" s="160">
        <f>Sheet1!K36/Sheet1!K17*100</f>
        <v>0.09475647371063768</v>
      </c>
      <c r="F26" s="160">
        <f>'[5]總表'!K24</f>
        <v>0</v>
      </c>
      <c r="G26" s="160">
        <f>'[5]總表'!M24</f>
        <v>0</v>
      </c>
      <c r="H26" s="160">
        <f>'[5]總表'!N24</f>
        <v>0</v>
      </c>
      <c r="I26" s="160">
        <f>'[12]總表'!D21</f>
        <v>0</v>
      </c>
      <c r="J26" s="160">
        <f>'[6]總表'!Q25</f>
        <v>0</v>
      </c>
      <c r="K26" s="160">
        <f>'[6]總表'!L22</f>
        <v>0</v>
      </c>
      <c r="L26" s="160">
        <f>'[6]總表'!R25</f>
        <v>0</v>
      </c>
      <c r="M26" s="160">
        <f>'[6]總表'!N22</f>
        <v>0</v>
      </c>
      <c r="N26" s="162">
        <v>55</v>
      </c>
      <c r="O26" s="162">
        <v>72.4649</v>
      </c>
      <c r="P26" s="162">
        <v>55.2032</v>
      </c>
      <c r="Q26" s="163">
        <v>73.4</v>
      </c>
      <c r="R26" s="101"/>
      <c r="S26" s="127" t="s">
        <v>34</v>
      </c>
      <c r="T26" s="181">
        <f>'[2]現有'!I36</f>
        <v>0</v>
      </c>
      <c r="U26" s="181">
        <f>'[2]現有'!J36</f>
        <v>0</v>
      </c>
      <c r="V26" s="181">
        <f>'[9]總表'!T34</f>
        <v>0</v>
      </c>
      <c r="W26" s="181">
        <f>'[9]總表'!U34</f>
        <v>0</v>
      </c>
      <c r="X26" s="181">
        <f>'[9]總表'!V34</f>
        <v>0</v>
      </c>
      <c r="Y26" s="182">
        <f>'[9]總表'!W34</f>
        <v>0</v>
      </c>
      <c r="Z26" s="181">
        <f>'[9]總表'!X34</f>
        <v>0</v>
      </c>
      <c r="AA26" s="181">
        <f>'[9]總表'!Y34</f>
        <v>0</v>
      </c>
      <c r="AB26" s="181">
        <f>'[9]總表'!Z34</f>
        <v>0</v>
      </c>
      <c r="AC26" s="181">
        <f>'[9]總表'!AA34</f>
        <v>0</v>
      </c>
      <c r="AD26" s="181">
        <f>'[3]災情總表'!N36</f>
        <v>0</v>
      </c>
      <c r="AE26" s="182">
        <f>'[3]災情總表'!O36</f>
        <v>0</v>
      </c>
      <c r="AF26" s="101"/>
      <c r="AG26" s="100" t="s">
        <v>34</v>
      </c>
      <c r="AH26" s="183">
        <v>15.42</v>
      </c>
      <c r="AI26" s="183">
        <v>0</v>
      </c>
      <c r="AJ26" s="162">
        <v>3.46</v>
      </c>
      <c r="AK26" s="183">
        <v>0</v>
      </c>
      <c r="AL26" s="162">
        <v>0</v>
      </c>
      <c r="AM26" s="162">
        <v>0</v>
      </c>
      <c r="AN26" s="162">
        <v>0</v>
      </c>
      <c r="AO26" s="162">
        <v>0</v>
      </c>
      <c r="AP26" s="162">
        <v>0</v>
      </c>
      <c r="AQ26" s="162">
        <v>3.36</v>
      </c>
      <c r="AR26" s="183">
        <v>0</v>
      </c>
      <c r="AS26" s="183">
        <v>3.435</v>
      </c>
      <c r="AT26" s="184">
        <v>26.67</v>
      </c>
      <c r="AU26" s="183">
        <v>0.497</v>
      </c>
      <c r="AV26" s="184">
        <v>0</v>
      </c>
      <c r="AW26" s="101"/>
      <c r="AX26" s="127" t="s">
        <v>34</v>
      </c>
      <c r="AY26" s="160">
        <f>'[10]總表'!O25</f>
        <v>0</v>
      </c>
      <c r="AZ26" s="160" t="e">
        <f>'[7]總表'!P24</f>
        <v>#DIV/0!</v>
      </c>
      <c r="BA26" s="160">
        <f>'[10]總表'!S25</f>
        <v>0.08961291935308904</v>
      </c>
      <c r="BB26" s="160">
        <f>'[10]總表'!T25</f>
        <v>0</v>
      </c>
      <c r="BC26" s="160">
        <f>'[10]總表'!Q25</f>
        <v>1.4229172231260472</v>
      </c>
      <c r="BD26" s="160">
        <f>'[10]總表'!R25</f>
        <v>0</v>
      </c>
      <c r="BE26" s="160">
        <f>'[10]總表'!U25</f>
        <v>0.041794662821557686</v>
      </c>
      <c r="BF26" s="160">
        <f>'[10]總表'!V25</f>
        <v>0</v>
      </c>
      <c r="BG26" s="160">
        <f>'[8]總表'!L25</f>
        <v>0</v>
      </c>
      <c r="BH26" s="160">
        <f>'[8]總表'!M23</f>
        <v>0</v>
      </c>
      <c r="BI26" s="162">
        <v>0.35</v>
      </c>
      <c r="BJ26" s="162">
        <v>0.69</v>
      </c>
      <c r="BK26" s="162">
        <v>0</v>
      </c>
      <c r="BL26" s="205">
        <v>0</v>
      </c>
      <c r="BM26" s="205">
        <v>0</v>
      </c>
      <c r="BN26" s="206">
        <f>BK26/$AC$19*100</f>
        <v>0</v>
      </c>
    </row>
    <row r="27" spans="2:66" s="7" customFormat="1" ht="12.75" customHeight="1">
      <c r="B27" s="100" t="s">
        <v>35</v>
      </c>
      <c r="C27" s="160">
        <f>Sheet1!C37/Sheet1!C17*100</f>
        <v>3.6363636363636362</v>
      </c>
      <c r="D27" s="161">
        <f>Sheet1!H37/Sheet1!H17*100</f>
        <v>0.47218436836591854</v>
      </c>
      <c r="E27" s="160">
        <f>Sheet1!K37/Sheet1!K17*100</f>
        <v>0.37479377376084927</v>
      </c>
      <c r="F27" s="160">
        <f>'[5]總表'!K25</f>
        <v>1.0485029171834452</v>
      </c>
      <c r="G27" s="160">
        <f>'[5]總表'!M25</f>
        <v>0</v>
      </c>
      <c r="H27" s="160">
        <f>'[5]總表'!N25</f>
        <v>0</v>
      </c>
      <c r="I27" s="160">
        <f>'[12]總表'!D22</f>
        <v>0</v>
      </c>
      <c r="J27" s="160">
        <f>'[6]總表'!Q26</f>
        <v>0</v>
      </c>
      <c r="K27" s="160">
        <f>'[6]總表'!L23</f>
        <v>0</v>
      </c>
      <c r="L27" s="160">
        <f>'[6]總表'!R26</f>
        <v>0</v>
      </c>
      <c r="M27" s="160">
        <f>'[6]總表'!N23</f>
        <v>0</v>
      </c>
      <c r="N27" s="162">
        <v>0</v>
      </c>
      <c r="O27" s="162">
        <v>0</v>
      </c>
      <c r="P27" s="162">
        <v>0</v>
      </c>
      <c r="Q27" s="163">
        <v>0</v>
      </c>
      <c r="R27" s="101"/>
      <c r="S27" s="127" t="s">
        <v>35</v>
      </c>
      <c r="T27" s="181">
        <f>'[2]現有'!I37</f>
        <v>0.27019079046991323</v>
      </c>
      <c r="U27" s="181">
        <f>'[2]現有'!J37</f>
        <v>0.8700499439749096</v>
      </c>
      <c r="V27" s="181">
        <f>'[9]總表'!T35</f>
        <v>0</v>
      </c>
      <c r="W27" s="181">
        <f>'[9]總表'!U35</f>
        <v>2.33843537414966</v>
      </c>
      <c r="X27" s="181">
        <f>'[9]總表'!V35</f>
        <v>0</v>
      </c>
      <c r="Y27" s="182">
        <f>'[9]總表'!W35</f>
        <v>0</v>
      </c>
      <c r="Z27" s="181">
        <f>'[9]總表'!X35</f>
        <v>3.3969849246231156</v>
      </c>
      <c r="AA27" s="181">
        <f>'[9]總表'!Y35</f>
        <v>2.6760269687912697</v>
      </c>
      <c r="AB27" s="181">
        <f>'[9]總表'!Z35</f>
        <v>0</v>
      </c>
      <c r="AC27" s="181">
        <f>'[9]總表'!AA35</f>
        <v>0</v>
      </c>
      <c r="AD27" s="181">
        <f>'[3]災情總表'!N37</f>
        <v>0</v>
      </c>
      <c r="AE27" s="182">
        <f>'[3]災情總表'!O37</f>
        <v>0</v>
      </c>
      <c r="AF27" s="101"/>
      <c r="AG27" s="100" t="s">
        <v>35</v>
      </c>
      <c r="AH27" s="183">
        <v>0</v>
      </c>
      <c r="AI27" s="183">
        <v>0</v>
      </c>
      <c r="AJ27" s="162">
        <v>0.18</v>
      </c>
      <c r="AK27" s="183">
        <v>0</v>
      </c>
      <c r="AL27" s="162">
        <v>0</v>
      </c>
      <c r="AM27" s="162">
        <v>0</v>
      </c>
      <c r="AN27" s="162">
        <v>0</v>
      </c>
      <c r="AO27" s="162">
        <v>0</v>
      </c>
      <c r="AP27" s="162">
        <v>0</v>
      </c>
      <c r="AQ27" s="162">
        <v>0</v>
      </c>
      <c r="AR27" s="183">
        <v>0</v>
      </c>
      <c r="AS27" s="183">
        <v>0</v>
      </c>
      <c r="AT27" s="184">
        <v>0</v>
      </c>
      <c r="AU27" s="183">
        <v>0</v>
      </c>
      <c r="AV27" s="184">
        <v>0</v>
      </c>
      <c r="AW27" s="101"/>
      <c r="AX27" s="127" t="s">
        <v>35</v>
      </c>
      <c r="AY27" s="160">
        <f>'[10]總表'!O26</f>
        <v>0</v>
      </c>
      <c r="AZ27" s="160" t="e">
        <f>'[7]總表'!P25</f>
        <v>#DIV/0!</v>
      </c>
      <c r="BA27" s="160">
        <f>'[10]總表'!S26</f>
        <v>0</v>
      </c>
      <c r="BB27" s="160">
        <f>'[10]總表'!T26</f>
        <v>0</v>
      </c>
      <c r="BC27" s="160">
        <f>'[10]總表'!Q26</f>
        <v>0.3035232984483889</v>
      </c>
      <c r="BD27" s="160">
        <f>'[10]總表'!R26</f>
        <v>0</v>
      </c>
      <c r="BE27" s="160">
        <f>'[10]總表'!U26</f>
        <v>0</v>
      </c>
      <c r="BF27" s="160">
        <f>'[10]總表'!V26</f>
        <v>0</v>
      </c>
      <c r="BG27" s="160">
        <f>'[8]總表'!L26</f>
        <v>0</v>
      </c>
      <c r="BH27" s="160">
        <f>'[8]總表'!M24</f>
        <v>0</v>
      </c>
      <c r="BI27" s="162">
        <v>0.37</v>
      </c>
      <c r="BJ27" s="162">
        <v>0.09</v>
      </c>
      <c r="BK27" s="162">
        <v>0</v>
      </c>
      <c r="BL27" s="205">
        <v>0</v>
      </c>
      <c r="BM27" s="205">
        <v>0</v>
      </c>
      <c r="BN27" s="206">
        <f>BK27/$AC$19*100</f>
        <v>0</v>
      </c>
    </row>
    <row r="28" spans="2:67" s="7" customFormat="1" ht="12.75" customHeight="1">
      <c r="B28" s="100" t="s">
        <v>36</v>
      </c>
      <c r="C28" s="160">
        <f>Sheet1!C38/Sheet1!C17*100</f>
        <v>0</v>
      </c>
      <c r="D28" s="161">
        <f>Sheet1!H38/Sheet1!H17*100</f>
        <v>0</v>
      </c>
      <c r="E28" s="160">
        <f>Sheet1!K38/Sheet1!K17*100</f>
        <v>0</v>
      </c>
      <c r="F28" s="160">
        <f>'[5]總表'!K26</f>
        <v>0</v>
      </c>
      <c r="G28" s="160">
        <f>'[5]總表'!M26</f>
        <v>0</v>
      </c>
      <c r="H28" s="160">
        <f>'[5]總表'!N26</f>
        <v>0</v>
      </c>
      <c r="I28" s="160">
        <f>'[12]總表'!D23</f>
        <v>0</v>
      </c>
      <c r="J28" s="160">
        <f>'[6]總表'!Q27</f>
        <v>0</v>
      </c>
      <c r="K28" s="160">
        <f>'[6]總表'!L24</f>
        <v>0</v>
      </c>
      <c r="L28" s="160">
        <f>'[6]總表'!R27</f>
        <v>0</v>
      </c>
      <c r="M28" s="160">
        <f>'[6]總表'!N24</f>
        <v>0</v>
      </c>
      <c r="N28" s="162">
        <v>0</v>
      </c>
      <c r="O28" s="162">
        <v>0</v>
      </c>
      <c r="P28" s="162">
        <v>0</v>
      </c>
      <c r="Q28" s="163">
        <v>0</v>
      </c>
      <c r="R28" s="101"/>
      <c r="S28" s="127" t="s">
        <v>36</v>
      </c>
      <c r="T28" s="181">
        <f>'[2]現有'!I38</f>
        <v>0.31294874824158353</v>
      </c>
      <c r="U28" s="181">
        <f>'[2]現有'!J38</f>
        <v>0.12027094747155108</v>
      </c>
      <c r="V28" s="181">
        <f>'[9]總表'!T36</f>
        <v>0</v>
      </c>
      <c r="W28" s="181">
        <f>'[9]總表'!U36</f>
        <v>0</v>
      </c>
      <c r="X28" s="181">
        <f>'[9]總表'!V36</f>
        <v>0</v>
      </c>
      <c r="Y28" s="182">
        <f>'[9]總表'!W36</f>
        <v>0</v>
      </c>
      <c r="Z28" s="181">
        <f>'[9]總表'!X36</f>
        <v>0</v>
      </c>
      <c r="AA28" s="181">
        <f>'[9]總表'!Y36</f>
        <v>0</v>
      </c>
      <c r="AB28" s="181">
        <f>'[9]總表'!Z36</f>
        <v>0</v>
      </c>
      <c r="AC28" s="181">
        <f>'[9]總表'!AA36</f>
        <v>0</v>
      </c>
      <c r="AD28" s="181">
        <f>'[3]災情總表'!N38</f>
        <v>0</v>
      </c>
      <c r="AE28" s="182">
        <f>'[3]災情總表'!O38</f>
        <v>0</v>
      </c>
      <c r="AF28" s="101"/>
      <c r="AG28" s="100" t="s">
        <v>36</v>
      </c>
      <c r="AH28" s="183">
        <v>2.26</v>
      </c>
      <c r="AI28" s="183">
        <v>0</v>
      </c>
      <c r="AJ28" s="162">
        <v>0</v>
      </c>
      <c r="AK28" s="183">
        <v>0</v>
      </c>
      <c r="AL28" s="162">
        <v>0</v>
      </c>
      <c r="AM28" s="162">
        <v>0</v>
      </c>
      <c r="AN28" s="162">
        <v>0</v>
      </c>
      <c r="AO28" s="162">
        <v>0</v>
      </c>
      <c r="AP28" s="162">
        <v>0</v>
      </c>
      <c r="AQ28" s="162">
        <v>29.9</v>
      </c>
      <c r="AR28" s="183">
        <v>0</v>
      </c>
      <c r="AS28" s="183">
        <v>0</v>
      </c>
      <c r="AT28" s="184">
        <v>0</v>
      </c>
      <c r="AU28" s="183">
        <v>0</v>
      </c>
      <c r="AV28" s="184">
        <v>0</v>
      </c>
      <c r="AW28" s="101"/>
      <c r="AX28" s="127" t="s">
        <v>36</v>
      </c>
      <c r="AY28" s="160">
        <f>'[10]總表'!O27</f>
        <v>1.3994910941475827</v>
      </c>
      <c r="AZ28" s="160" t="e">
        <f>'[7]總表'!P26</f>
        <v>#DIV/0!</v>
      </c>
      <c r="BA28" s="160">
        <f>'[10]總表'!S27</f>
        <v>1.0942209099956137</v>
      </c>
      <c r="BB28" s="160">
        <f>'[10]總表'!T27</f>
        <v>0</v>
      </c>
      <c r="BC28" s="160">
        <f>'[10]總表'!Q27</f>
        <v>1.1242502974528323</v>
      </c>
      <c r="BD28" s="160">
        <f>'[10]總表'!R27</f>
        <v>0</v>
      </c>
      <c r="BE28" s="160">
        <f>'[10]總表'!U27</f>
        <v>5.704971475142624</v>
      </c>
      <c r="BF28" s="160">
        <f>'[10]總表'!V27</f>
        <v>0</v>
      </c>
      <c r="BG28" s="160">
        <f>'[8]總表'!L27</f>
        <v>1.1798850165674204</v>
      </c>
      <c r="BH28" s="160">
        <f>'[8]總表'!M25</f>
        <v>0</v>
      </c>
      <c r="BI28" s="162">
        <v>0.29</v>
      </c>
      <c r="BJ28" s="162">
        <v>0.31</v>
      </c>
      <c r="BK28" s="162">
        <v>0.51</v>
      </c>
      <c r="BL28" s="205">
        <v>0.601</v>
      </c>
      <c r="BM28" s="205">
        <v>8.5852</v>
      </c>
      <c r="BN28" s="206">
        <v>0</v>
      </c>
      <c r="BO28" s="34"/>
    </row>
    <row r="29" spans="2:67" s="7" customFormat="1" ht="12.75" customHeight="1">
      <c r="B29" s="100" t="s">
        <v>37</v>
      </c>
      <c r="C29" s="160">
        <f>Sheet1!C39/Sheet1!C17*100</f>
        <v>0</v>
      </c>
      <c r="D29" s="161">
        <f>Sheet1!H39/Sheet1!H17*100</f>
        <v>0</v>
      </c>
      <c r="E29" s="160">
        <f>Sheet1!K39/Sheet1!K17*100</f>
        <v>0</v>
      </c>
      <c r="F29" s="160">
        <f>'[5]總表'!K27</f>
        <v>0</v>
      </c>
      <c r="G29" s="160">
        <f>'[5]總表'!M27</f>
        <v>0</v>
      </c>
      <c r="H29" s="160">
        <f>'[5]總表'!N27</f>
        <v>0</v>
      </c>
      <c r="I29" s="160">
        <f>'[12]總表'!D24</f>
        <v>0</v>
      </c>
      <c r="J29" s="160">
        <f>'[6]總表'!Q28</f>
        <v>6.8181818181818175</v>
      </c>
      <c r="K29" s="160">
        <f>'[6]總表'!L25</f>
        <v>0</v>
      </c>
      <c r="L29" s="160">
        <f>'[6]總表'!R28</f>
        <v>1.7937219730941705</v>
      </c>
      <c r="M29" s="160">
        <f>'[6]總表'!N25</f>
        <v>0</v>
      </c>
      <c r="N29" s="162">
        <v>0</v>
      </c>
      <c r="O29" s="162">
        <v>0</v>
      </c>
      <c r="P29" s="162">
        <v>0</v>
      </c>
      <c r="Q29" s="163">
        <v>0</v>
      </c>
      <c r="R29" s="101"/>
      <c r="S29" s="127" t="s">
        <v>37</v>
      </c>
      <c r="T29" s="181">
        <f>'[2]現有'!I39</f>
        <v>0.9815310494463412</v>
      </c>
      <c r="U29" s="181">
        <f>'[2]現有'!J39</f>
        <v>0.3119386933484986</v>
      </c>
      <c r="V29" s="181">
        <f>'[9]總表'!T37</f>
        <v>0</v>
      </c>
      <c r="W29" s="181">
        <f>'[9]總表'!U37</f>
        <v>0</v>
      </c>
      <c r="X29" s="181">
        <f>'[9]總表'!V37</f>
        <v>0</v>
      </c>
      <c r="Y29" s="182">
        <f>'[9]總表'!W37</f>
        <v>0</v>
      </c>
      <c r="Z29" s="181">
        <f>'[9]總表'!X37</f>
        <v>0</v>
      </c>
      <c r="AA29" s="181">
        <f>'[9]總表'!Y37</f>
        <v>0</v>
      </c>
      <c r="AB29" s="181">
        <f>'[9]總表'!Z37</f>
        <v>0</v>
      </c>
      <c r="AC29" s="181">
        <f>'[9]總表'!AA37</f>
        <v>0.20015567663738462</v>
      </c>
      <c r="AD29" s="181">
        <f>'[3]災情總表'!N39</f>
        <v>1.000214331642495</v>
      </c>
      <c r="AE29" s="182">
        <f>'[3]災情總表'!O39</f>
        <v>0</v>
      </c>
      <c r="AF29" s="101"/>
      <c r="AG29" s="100" t="s">
        <v>109</v>
      </c>
      <c r="AH29" s="183">
        <v>0</v>
      </c>
      <c r="AI29" s="183">
        <v>0</v>
      </c>
      <c r="AJ29" s="162">
        <v>0</v>
      </c>
      <c r="AK29" s="183">
        <v>0</v>
      </c>
      <c r="AL29" s="162">
        <v>0</v>
      </c>
      <c r="AM29" s="162">
        <v>0</v>
      </c>
      <c r="AN29" s="162">
        <v>0</v>
      </c>
      <c r="AO29" s="162">
        <v>0</v>
      </c>
      <c r="AP29" s="162">
        <v>0</v>
      </c>
      <c r="AQ29" s="162">
        <v>0</v>
      </c>
      <c r="AR29" s="183">
        <v>0</v>
      </c>
      <c r="AS29" s="183">
        <v>0</v>
      </c>
      <c r="AT29" s="184">
        <v>0</v>
      </c>
      <c r="AU29" s="183">
        <v>0</v>
      </c>
      <c r="AV29" s="184">
        <v>0</v>
      </c>
      <c r="AW29" s="101"/>
      <c r="AX29" s="127" t="s">
        <v>109</v>
      </c>
      <c r="AY29" s="160">
        <f>'[10]總表'!O28</f>
        <v>0</v>
      </c>
      <c r="AZ29" s="160" t="e">
        <f>'[7]總表'!P27</f>
        <v>#DIV/0!</v>
      </c>
      <c r="BA29" s="160">
        <f>'[10]總表'!S28</f>
        <v>4.843814114506445</v>
      </c>
      <c r="BB29" s="160">
        <f>'[10]總表'!T28</f>
        <v>0</v>
      </c>
      <c r="BC29" s="160">
        <f>'[10]總表'!Q28</f>
        <v>1.7640774105820365</v>
      </c>
      <c r="BD29" s="160">
        <f>'[10]總表'!R28</f>
        <v>25</v>
      </c>
      <c r="BE29" s="160">
        <f>'[10]總表'!U28</f>
        <v>2.8817420015464026</v>
      </c>
      <c r="BF29" s="160">
        <f>'[10]總表'!V28</f>
        <v>0</v>
      </c>
      <c r="BG29" s="160">
        <f>'[8]總表'!L28</f>
        <v>0.37088878871991965</v>
      </c>
      <c r="BH29" s="160">
        <f>'[8]總表'!M26</f>
        <v>0</v>
      </c>
      <c r="BI29" s="162">
        <v>0.45</v>
      </c>
      <c r="BJ29" s="162">
        <v>0.36</v>
      </c>
      <c r="BK29" s="162">
        <v>0.63</v>
      </c>
      <c r="BL29" s="205">
        <v>0</v>
      </c>
      <c r="BM29" s="205">
        <v>0</v>
      </c>
      <c r="BN29" s="206">
        <v>0</v>
      </c>
      <c r="BO29" s="34"/>
    </row>
    <row r="30" spans="2:66" s="7" customFormat="1" ht="12.75" customHeight="1">
      <c r="B30" s="100" t="s">
        <v>38</v>
      </c>
      <c r="C30" s="160">
        <f>Sheet1!C40/Sheet1!C17*100</f>
        <v>0.9090909090909091</v>
      </c>
      <c r="D30" s="161">
        <f>Sheet1!H40/Sheet1!H17*100</f>
        <v>0.41345681415765123</v>
      </c>
      <c r="E30" s="160">
        <f>Sheet1!K40/Sheet1!K17*100</f>
        <v>0.34036295818090523</v>
      </c>
      <c r="F30" s="160">
        <f>'[5]總表'!K28</f>
        <v>0</v>
      </c>
      <c r="G30" s="160">
        <f>'[5]總表'!M28</f>
        <v>0</v>
      </c>
      <c r="H30" s="160">
        <f>'[5]總表'!N28</f>
        <v>0</v>
      </c>
      <c r="I30" s="160">
        <f>'[12]總表'!D25</f>
        <v>0</v>
      </c>
      <c r="J30" s="160">
        <f>'[6]總表'!Q29</f>
        <v>0</v>
      </c>
      <c r="K30" s="160">
        <f>'[6]總表'!L26</f>
        <v>0</v>
      </c>
      <c r="L30" s="160">
        <f>'[6]總表'!R29</f>
        <v>0</v>
      </c>
      <c r="M30" s="160">
        <f>'[6]總表'!N26</f>
        <v>0</v>
      </c>
      <c r="N30" s="162">
        <v>0</v>
      </c>
      <c r="O30" s="162">
        <v>0</v>
      </c>
      <c r="P30" s="162">
        <v>0</v>
      </c>
      <c r="Q30" s="163">
        <v>0</v>
      </c>
      <c r="R30" s="101"/>
      <c r="S30" s="127" t="s">
        <v>38</v>
      </c>
      <c r="T30" s="181">
        <f>'[2]現有'!I40</f>
        <v>0.3035485813063233</v>
      </c>
      <c r="U30" s="181">
        <f>'[2]現有'!J40</f>
        <v>0.2702717920709013</v>
      </c>
      <c r="V30" s="181">
        <f>'[9]總表'!T38</f>
        <v>2.361071120069105</v>
      </c>
      <c r="W30" s="181">
        <f>'[9]總表'!U38</f>
        <v>0</v>
      </c>
      <c r="X30" s="181">
        <f>'[9]總表'!V38</f>
        <v>0</v>
      </c>
      <c r="Y30" s="182">
        <f>'[9]總表'!W38</f>
        <v>0</v>
      </c>
      <c r="Z30" s="181">
        <f>'[9]總表'!X38</f>
        <v>0</v>
      </c>
      <c r="AA30" s="181">
        <f>'[9]總表'!Y38</f>
        <v>0</v>
      </c>
      <c r="AB30" s="181">
        <f>'[9]總表'!Z38</f>
        <v>2.6823529411764704</v>
      </c>
      <c r="AC30" s="181">
        <f>'[9]總表'!AA38</f>
        <v>0</v>
      </c>
      <c r="AD30" s="181">
        <f>'[3]災情總表'!N40</f>
        <v>2.750589412016861</v>
      </c>
      <c r="AE30" s="182">
        <f>'[3]災情總表'!O40</f>
        <v>0</v>
      </c>
      <c r="AF30" s="101"/>
      <c r="AG30" s="100" t="s">
        <v>38</v>
      </c>
      <c r="AH30" s="183">
        <v>0</v>
      </c>
      <c r="AI30" s="183">
        <v>0</v>
      </c>
      <c r="AJ30" s="162">
        <v>0</v>
      </c>
      <c r="AK30" s="183">
        <v>0</v>
      </c>
      <c r="AL30" s="162">
        <v>0</v>
      </c>
      <c r="AM30" s="162">
        <v>0</v>
      </c>
      <c r="AN30" s="162">
        <v>0</v>
      </c>
      <c r="AO30" s="162">
        <v>0</v>
      </c>
      <c r="AP30" s="162">
        <v>0</v>
      </c>
      <c r="AQ30" s="162">
        <v>0</v>
      </c>
      <c r="AR30" s="183">
        <v>0</v>
      </c>
      <c r="AS30" s="183">
        <v>0</v>
      </c>
      <c r="AT30" s="184">
        <v>0</v>
      </c>
      <c r="AU30" s="183">
        <v>0</v>
      </c>
      <c r="AV30" s="184">
        <v>0</v>
      </c>
      <c r="AW30" s="101"/>
      <c r="AX30" s="127" t="s">
        <v>38</v>
      </c>
      <c r="AY30" s="160">
        <f>'[10]總表'!O29</f>
        <v>0</v>
      </c>
      <c r="AZ30" s="160" t="e">
        <f>'[7]總表'!P28</f>
        <v>#DIV/0!</v>
      </c>
      <c r="BA30" s="160">
        <f>'[10]總表'!S29</f>
        <v>0.7483464844222876</v>
      </c>
      <c r="BB30" s="160">
        <f>'[10]總表'!T29</f>
        <v>0</v>
      </c>
      <c r="BC30" s="160">
        <f>'[10]總表'!Q29</f>
        <v>0.42978899060291864</v>
      </c>
      <c r="BD30" s="160">
        <f>'[10]總表'!R29</f>
        <v>0</v>
      </c>
      <c r="BE30" s="160">
        <f>'[10]總表'!U29</f>
        <v>0.5224332852694711</v>
      </c>
      <c r="BF30" s="160">
        <f>'[10]總表'!V29</f>
        <v>10</v>
      </c>
      <c r="BG30" s="160">
        <f>'[8]總表'!L29</f>
        <v>0.07196349631879038</v>
      </c>
      <c r="BH30" s="160">
        <f>'[8]總表'!M27</f>
        <v>0</v>
      </c>
      <c r="BI30" s="162">
        <v>0.17</v>
      </c>
      <c r="BJ30" s="162">
        <v>0.25</v>
      </c>
      <c r="BK30" s="162">
        <v>0.19</v>
      </c>
      <c r="BL30" s="205">
        <v>0</v>
      </c>
      <c r="BM30" s="205">
        <v>0</v>
      </c>
      <c r="BN30" s="206">
        <v>0</v>
      </c>
    </row>
    <row r="31" spans="2:66" s="7" customFormat="1" ht="12.75" customHeight="1">
      <c r="B31" s="100" t="s">
        <v>39</v>
      </c>
      <c r="C31" s="160">
        <f>Sheet1!C41/Sheet1!C17*100</f>
        <v>0</v>
      </c>
      <c r="D31" s="161">
        <f>Sheet1!H41/Sheet1!H17*100</f>
        <v>0</v>
      </c>
      <c r="E31" s="160">
        <f>Sheet1!K41/Sheet1!K17*100</f>
        <v>0</v>
      </c>
      <c r="F31" s="160">
        <f>'[5]總表'!K29</f>
        <v>0</v>
      </c>
      <c r="G31" s="160">
        <f>'[5]總表'!M29</f>
        <v>0</v>
      </c>
      <c r="H31" s="160">
        <f>'[5]總表'!N29</f>
        <v>0</v>
      </c>
      <c r="I31" s="160">
        <f>'[12]總表'!D26</f>
        <v>0</v>
      </c>
      <c r="J31" s="160">
        <f>'[6]總表'!Q30</f>
        <v>0</v>
      </c>
      <c r="K31" s="160">
        <f>'[6]總表'!L27</f>
        <v>0</v>
      </c>
      <c r="L31" s="160">
        <f>'[6]總表'!R30</f>
        <v>0</v>
      </c>
      <c r="M31" s="160">
        <f>'[6]總表'!N27</f>
        <v>0</v>
      </c>
      <c r="N31" s="162">
        <v>0</v>
      </c>
      <c r="O31" s="162">
        <v>0</v>
      </c>
      <c r="P31" s="162">
        <v>0</v>
      </c>
      <c r="Q31" s="163">
        <v>0</v>
      </c>
      <c r="R31" s="101"/>
      <c r="S31" s="127" t="s">
        <v>39</v>
      </c>
      <c r="T31" s="181">
        <f>'[2]現有'!I41</f>
        <v>1.5777649841221306</v>
      </c>
      <c r="U31" s="181">
        <f>'[2]現有'!J41</f>
        <v>0.1371629344759824</v>
      </c>
      <c r="V31" s="181">
        <f>'[9]總表'!T39</f>
        <v>2.611575007198388</v>
      </c>
      <c r="W31" s="181">
        <f>'[9]總表'!U39</f>
        <v>0</v>
      </c>
      <c r="X31" s="181">
        <f>'[9]總表'!V39</f>
        <v>20.11232799775344</v>
      </c>
      <c r="Y31" s="182">
        <f>'[9]總表'!W39</f>
        <v>0</v>
      </c>
      <c r="Z31" s="181">
        <f>'[9]總表'!X39</f>
        <v>0</v>
      </c>
      <c r="AA31" s="181">
        <f>'[9]總表'!Y39</f>
        <v>0</v>
      </c>
      <c r="AB31" s="181">
        <f>'[9]總表'!Z39</f>
        <v>0.25882352941176473</v>
      </c>
      <c r="AC31" s="181">
        <f>'[9]總表'!AA39</f>
        <v>0</v>
      </c>
      <c r="AD31" s="181">
        <f>'[3]災情總表'!N41</f>
        <v>0.25005358291062374</v>
      </c>
      <c r="AE31" s="182">
        <f>'[3]災情總表'!O41</f>
        <v>0</v>
      </c>
      <c r="AF31" s="101"/>
      <c r="AG31" s="100" t="s">
        <v>39</v>
      </c>
      <c r="AH31" s="183">
        <v>3.06</v>
      </c>
      <c r="AI31" s="183">
        <v>0</v>
      </c>
      <c r="AJ31" s="162">
        <v>0</v>
      </c>
      <c r="AK31" s="183">
        <v>0</v>
      </c>
      <c r="AL31" s="162">
        <v>0</v>
      </c>
      <c r="AM31" s="162">
        <v>0</v>
      </c>
      <c r="AN31" s="162">
        <v>0</v>
      </c>
      <c r="AO31" s="162">
        <v>0</v>
      </c>
      <c r="AP31" s="162">
        <v>100</v>
      </c>
      <c r="AQ31" s="162">
        <v>0</v>
      </c>
      <c r="AR31" s="183">
        <v>0</v>
      </c>
      <c r="AS31" s="183">
        <v>0</v>
      </c>
      <c r="AT31" s="184">
        <v>0</v>
      </c>
      <c r="AU31" s="183">
        <v>0</v>
      </c>
      <c r="AV31" s="184">
        <v>0</v>
      </c>
      <c r="AW31" s="101"/>
      <c r="AX31" s="127" t="s">
        <v>39</v>
      </c>
      <c r="AY31" s="160">
        <f>'[10]總表'!O30</f>
        <v>20.40712468193384</v>
      </c>
      <c r="AZ31" s="160" t="e">
        <f>'[7]總表'!P29</f>
        <v>#DIV/0!</v>
      </c>
      <c r="BA31" s="160">
        <f>'[10]總表'!S30</f>
        <v>6.382483661363783</v>
      </c>
      <c r="BB31" s="160">
        <f>'[10]總表'!T30</f>
        <v>0</v>
      </c>
      <c r="BC31" s="160">
        <f>'[10]總表'!Q30</f>
        <v>0</v>
      </c>
      <c r="BD31" s="160">
        <f>'[10]總表'!R30</f>
        <v>0</v>
      </c>
      <c r="BE31" s="160">
        <f>'[10]總表'!U30</f>
        <v>0.4388439596263557</v>
      </c>
      <c r="BF31" s="160">
        <f>'[10]總表'!V30</f>
        <v>0</v>
      </c>
      <c r="BG31" s="160">
        <f>'[8]總表'!L30</f>
        <v>0.9031023384182265</v>
      </c>
      <c r="BH31" s="160">
        <f>'[8]總表'!M28</f>
        <v>0</v>
      </c>
      <c r="BI31" s="162">
        <v>0.49</v>
      </c>
      <c r="BJ31" s="162">
        <v>0.39</v>
      </c>
      <c r="BK31" s="162">
        <v>0.47</v>
      </c>
      <c r="BL31" s="205">
        <v>0</v>
      </c>
      <c r="BM31" s="205">
        <v>0</v>
      </c>
      <c r="BN31" s="206">
        <v>0</v>
      </c>
    </row>
    <row r="32" spans="2:66" s="24" customFormat="1" ht="12.75" customHeight="1" hidden="1">
      <c r="B32" s="100"/>
      <c r="C32" s="160"/>
      <c r="D32" s="161"/>
      <c r="E32" s="160"/>
      <c r="F32" s="161"/>
      <c r="G32" s="161"/>
      <c r="H32" s="160"/>
      <c r="I32" s="160"/>
      <c r="J32" s="160"/>
      <c r="K32" s="161"/>
      <c r="L32" s="161"/>
      <c r="M32" s="161"/>
      <c r="N32" s="161"/>
      <c r="O32" s="161"/>
      <c r="P32" s="161"/>
      <c r="Q32" s="164"/>
      <c r="R32" s="101"/>
      <c r="S32" s="100"/>
      <c r="T32" s="181"/>
      <c r="U32" s="181"/>
      <c r="V32" s="183"/>
      <c r="W32" s="183"/>
      <c r="X32" s="183"/>
      <c r="Y32" s="184"/>
      <c r="Z32" s="183"/>
      <c r="AA32" s="183"/>
      <c r="AB32" s="183"/>
      <c r="AC32" s="183"/>
      <c r="AD32" s="183"/>
      <c r="AE32" s="184"/>
      <c r="AF32" s="101"/>
      <c r="AG32" s="100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4"/>
      <c r="AU32" s="183"/>
      <c r="AV32" s="184"/>
      <c r="AW32" s="101"/>
      <c r="AX32" s="127"/>
      <c r="AY32" s="183"/>
      <c r="AZ32" s="183"/>
      <c r="BA32" s="183"/>
      <c r="BB32" s="183"/>
      <c r="BC32" s="160">
        <f>'[7]總表'!L29</f>
        <v>105</v>
      </c>
      <c r="BD32" s="183"/>
      <c r="BE32" s="183"/>
      <c r="BF32" s="183"/>
      <c r="BG32" s="160">
        <f>'[8]總表'!K28</f>
        <v>0</v>
      </c>
      <c r="BH32" s="183"/>
      <c r="BI32" s="183"/>
      <c r="BJ32" s="183"/>
      <c r="BK32" s="183"/>
      <c r="BL32" s="162"/>
      <c r="BM32" s="183"/>
      <c r="BN32" s="184"/>
    </row>
    <row r="33" spans="2:66" s="7" customFormat="1" ht="12.75" customHeight="1">
      <c r="B33" s="100" t="s">
        <v>71</v>
      </c>
      <c r="C33" s="160">
        <f>Sheet1!C43/Sheet1!C17*100</f>
        <v>0</v>
      </c>
      <c r="D33" s="161">
        <f>Sheet1!H43/Sheet1!H17*100</f>
        <v>0</v>
      </c>
      <c r="E33" s="160">
        <f>Sheet1!K43/Sheet1!K17*100</f>
        <v>0</v>
      </c>
      <c r="F33" s="160">
        <f>'[5]總表'!K30</f>
        <v>0</v>
      </c>
      <c r="G33" s="160">
        <f>'[5]總表'!M30</f>
        <v>0</v>
      </c>
      <c r="H33" s="160">
        <f>'[5]總表'!N30</f>
        <v>0</v>
      </c>
      <c r="I33" s="160">
        <f>'[12]總表'!D27</f>
        <v>9.090909090909092</v>
      </c>
      <c r="J33" s="160">
        <f>'[6]總表'!Q31</f>
        <v>20.454545454545457</v>
      </c>
      <c r="K33" s="160">
        <f>'[6]總表'!R30</f>
        <v>0</v>
      </c>
      <c r="L33" s="160">
        <f>'[6]總表'!R31</f>
        <v>36.771300448430495</v>
      </c>
      <c r="M33" s="160">
        <f>'[6]總表'!N28</f>
        <v>0</v>
      </c>
      <c r="N33" s="162">
        <v>0</v>
      </c>
      <c r="O33" s="162">
        <v>0</v>
      </c>
      <c r="P33" s="162">
        <v>0</v>
      </c>
      <c r="Q33" s="163">
        <v>0</v>
      </c>
      <c r="R33" s="101"/>
      <c r="S33" s="100" t="s">
        <v>71</v>
      </c>
      <c r="T33" s="181">
        <f>'[2]現有'!I43</f>
        <v>4.084976046033752</v>
      </c>
      <c r="U33" s="181">
        <f>'[2]現有'!J43</f>
        <v>7.282473437350435</v>
      </c>
      <c r="V33" s="181">
        <f>'[9]總表'!T41</f>
        <v>0</v>
      </c>
      <c r="W33" s="181">
        <f>'[9]總表'!U41</f>
        <v>0</v>
      </c>
      <c r="X33" s="181">
        <f>'[9]總表'!V41</f>
        <v>0</v>
      </c>
      <c r="Y33" s="182">
        <f>'[9]總表'!W41</f>
        <v>10.68523369640149</v>
      </c>
      <c r="Z33" s="181">
        <f>'[9]總表'!X41</f>
        <v>0</v>
      </c>
      <c r="AA33" s="181">
        <f>'[9]總表'!Y41</f>
        <v>3.6143740877180788</v>
      </c>
      <c r="AB33" s="181">
        <f>'[9]總表'!Z41</f>
        <v>0</v>
      </c>
      <c r="AC33" s="181">
        <f>'[9]總表'!AA41</f>
        <v>0</v>
      </c>
      <c r="AD33" s="181">
        <f>'[3]災情總表'!N43</f>
        <v>0</v>
      </c>
      <c r="AE33" s="182">
        <f>'[3]災情總表'!O43</f>
        <v>0</v>
      </c>
      <c r="AF33" s="101"/>
      <c r="AG33" s="100" t="s">
        <v>71</v>
      </c>
      <c r="AH33" s="193">
        <v>0</v>
      </c>
      <c r="AI33" s="183">
        <v>0</v>
      </c>
      <c r="AJ33" s="193">
        <v>0</v>
      </c>
      <c r="AK33" s="193">
        <v>0</v>
      </c>
      <c r="AL33" s="193">
        <v>0</v>
      </c>
      <c r="AM33" s="193">
        <v>0</v>
      </c>
      <c r="AN33" s="193">
        <v>0</v>
      </c>
      <c r="AO33" s="193">
        <v>0</v>
      </c>
      <c r="AP33" s="193">
        <v>0</v>
      </c>
      <c r="AQ33" s="193">
        <v>0</v>
      </c>
      <c r="AR33" s="193">
        <v>0</v>
      </c>
      <c r="AS33" s="193">
        <v>0</v>
      </c>
      <c r="AT33" s="194">
        <v>0</v>
      </c>
      <c r="AU33" s="193">
        <v>0</v>
      </c>
      <c r="AV33" s="194">
        <v>0</v>
      </c>
      <c r="AW33" s="101"/>
      <c r="AX33" s="127" t="s">
        <v>71</v>
      </c>
      <c r="AY33" s="160">
        <f>'[10]總表'!O31</f>
        <v>0</v>
      </c>
      <c r="AZ33" s="160" t="e">
        <f>'[7]總表'!P30</f>
        <v>#DIV/0!</v>
      </c>
      <c r="BA33" s="160">
        <f>'[10]總表'!S31</f>
        <v>0</v>
      </c>
      <c r="BB33" s="160">
        <f>'[10]總表'!T31</f>
        <v>0</v>
      </c>
      <c r="BC33" s="160">
        <f>'[10]總表'!Q31</f>
        <v>0</v>
      </c>
      <c r="BD33" s="160">
        <f>'[10]總表'!R31</f>
        <v>0</v>
      </c>
      <c r="BE33" s="160">
        <f>'[10]總表'!U31</f>
        <v>0</v>
      </c>
      <c r="BF33" s="160">
        <f>'[10]總表'!V31</f>
        <v>0</v>
      </c>
      <c r="BG33" s="160">
        <f>'[8]總表'!L31</f>
        <v>0</v>
      </c>
      <c r="BH33" s="160">
        <f>'[8]總表'!M29</f>
        <v>0</v>
      </c>
      <c r="BI33" s="193">
        <v>0.745</v>
      </c>
      <c r="BJ33" s="193">
        <v>0.41</v>
      </c>
      <c r="BK33" s="193">
        <v>0.19</v>
      </c>
      <c r="BL33" s="207">
        <v>0</v>
      </c>
      <c r="BM33" s="193">
        <v>0</v>
      </c>
      <c r="BN33" s="194">
        <v>0</v>
      </c>
    </row>
    <row r="34" spans="2:66" s="7" customFormat="1" ht="12.75" customHeight="1">
      <c r="B34" s="100" t="s">
        <v>72</v>
      </c>
      <c r="C34" s="160">
        <f>Sheet1!C44/Sheet1!C17*100</f>
        <v>0</v>
      </c>
      <c r="D34" s="161">
        <f>Sheet1!H44/Sheet1!H17*100</f>
        <v>0</v>
      </c>
      <c r="E34" s="160">
        <f>Sheet1!K44/Sheet1!K17*100</f>
        <v>0</v>
      </c>
      <c r="F34" s="160">
        <f>'[5]總表'!K31</f>
        <v>0</v>
      </c>
      <c r="G34" s="160">
        <f>'[5]總表'!M31</f>
        <v>0</v>
      </c>
      <c r="H34" s="160">
        <f>'[5]總表'!N31</f>
        <v>0</v>
      </c>
      <c r="I34" s="160">
        <f>'[12]總表'!D28</f>
        <v>0</v>
      </c>
      <c r="J34" s="160">
        <f>'[6]總表'!Q32</f>
        <v>4.545454545454546</v>
      </c>
      <c r="K34" s="160">
        <f>'[6]總表'!R31</f>
        <v>36.771300448430495</v>
      </c>
      <c r="L34" s="160">
        <f>'[6]總表'!R32</f>
        <v>8.520179372197308</v>
      </c>
      <c r="M34" s="160">
        <f>'[6]總表'!N29</f>
        <v>0</v>
      </c>
      <c r="N34" s="162">
        <v>0</v>
      </c>
      <c r="O34" s="162">
        <v>0</v>
      </c>
      <c r="P34" s="162">
        <v>0</v>
      </c>
      <c r="Q34" s="163">
        <v>0</v>
      </c>
      <c r="R34" s="101"/>
      <c r="S34" s="100" t="s">
        <v>72</v>
      </c>
      <c r="T34" s="181">
        <f>'[2]現有'!I44</f>
        <v>0</v>
      </c>
      <c r="U34" s="181">
        <f>'[2]現有'!J44</f>
        <v>0</v>
      </c>
      <c r="V34" s="181">
        <f>'[9]總表'!T42</f>
        <v>0</v>
      </c>
      <c r="W34" s="181">
        <f>'[9]總表'!U42</f>
        <v>0</v>
      </c>
      <c r="X34" s="181">
        <f>'[9]總表'!V42</f>
        <v>0</v>
      </c>
      <c r="Y34" s="182">
        <f>'[9]總表'!W42</f>
        <v>0</v>
      </c>
      <c r="Z34" s="181">
        <f>'[9]總表'!X42</f>
        <v>0</v>
      </c>
      <c r="AA34" s="181">
        <f>'[9]總表'!Y42</f>
        <v>0</v>
      </c>
      <c r="AB34" s="181">
        <f>'[9]總表'!Z42</f>
        <v>0</v>
      </c>
      <c r="AC34" s="181">
        <f>'[9]總表'!AA42</f>
        <v>0</v>
      </c>
      <c r="AD34" s="181">
        <f>'[3]災情總表'!N44</f>
        <v>0</v>
      </c>
      <c r="AE34" s="182">
        <f>'[3]災情總表'!O44</f>
        <v>0</v>
      </c>
      <c r="AF34" s="101"/>
      <c r="AG34" s="100" t="s">
        <v>72</v>
      </c>
      <c r="AH34" s="193">
        <v>0.13</v>
      </c>
      <c r="AI34" s="183">
        <v>0</v>
      </c>
      <c r="AJ34" s="193">
        <v>1.535</v>
      </c>
      <c r="AK34" s="193">
        <v>0</v>
      </c>
      <c r="AL34" s="193">
        <v>0</v>
      </c>
      <c r="AM34" s="193">
        <v>0</v>
      </c>
      <c r="AN34" s="193">
        <v>0</v>
      </c>
      <c r="AO34" s="193">
        <v>0</v>
      </c>
      <c r="AP34" s="193">
        <v>0</v>
      </c>
      <c r="AQ34" s="193">
        <v>0</v>
      </c>
      <c r="AR34" s="193">
        <v>0</v>
      </c>
      <c r="AS34" s="193">
        <v>0</v>
      </c>
      <c r="AT34" s="194">
        <v>0</v>
      </c>
      <c r="AU34" s="193">
        <v>0</v>
      </c>
      <c r="AV34" s="194">
        <v>0</v>
      </c>
      <c r="AW34" s="101"/>
      <c r="AX34" s="127" t="s">
        <v>72</v>
      </c>
      <c r="AY34" s="160">
        <f>'[10]總表'!O32</f>
        <v>0</v>
      </c>
      <c r="AZ34" s="160" t="e">
        <f>'[7]總表'!P31</f>
        <v>#DIV/0!</v>
      </c>
      <c r="BA34" s="160">
        <f>'[10]總表'!S32</f>
        <v>3.9608910354065356</v>
      </c>
      <c r="BB34" s="160">
        <f>'[10]總表'!T32</f>
        <v>0</v>
      </c>
      <c r="BC34" s="160">
        <f>'[10]總表'!Q32</f>
        <v>1.9668309739455598</v>
      </c>
      <c r="BD34" s="160">
        <f>'[10]總表'!R32</f>
        <v>0</v>
      </c>
      <c r="BE34" s="160">
        <f>'[10]總表'!U32</f>
        <v>0.29883183917413747</v>
      </c>
      <c r="BF34" s="160">
        <f>'[10]總表'!V32</f>
        <v>0</v>
      </c>
      <c r="BG34" s="160">
        <f>'[8]總表'!L32</f>
        <v>0.22379856547491955</v>
      </c>
      <c r="BH34" s="160">
        <f>'[8]總表'!M30</f>
        <v>0</v>
      </c>
      <c r="BI34" s="193">
        <v>0.42</v>
      </c>
      <c r="BJ34" s="193">
        <v>0.07</v>
      </c>
      <c r="BK34" s="193">
        <v>0.15</v>
      </c>
      <c r="BL34" s="207">
        <v>0.601</v>
      </c>
      <c r="BM34" s="193">
        <v>0</v>
      </c>
      <c r="BN34" s="194">
        <v>2.1323</v>
      </c>
    </row>
    <row r="35" spans="2:66" s="7" customFormat="1" ht="12.75" customHeight="1" hidden="1">
      <c r="B35" s="104" t="s">
        <v>73</v>
      </c>
      <c r="C35" s="155">
        <f>SUM(C37:C38)</f>
        <v>18.18181818181818</v>
      </c>
      <c r="D35" s="165">
        <f>SUM(D37:D38)</f>
        <v>0.2634164882127727</v>
      </c>
      <c r="E35" s="155">
        <f>SUM(E37:E38)</f>
        <v>0.21390144179040244</v>
      </c>
      <c r="F35" s="155">
        <f aca="true" t="shared" si="10" ref="F35:Q35">SUM(F37:F38)</f>
        <v>2.998828711872778</v>
      </c>
      <c r="G35" s="155">
        <f t="shared" si="10"/>
        <v>0</v>
      </c>
      <c r="H35" s="155">
        <f>SUM(H37:H38)</f>
        <v>0</v>
      </c>
      <c r="I35" s="155"/>
      <c r="J35" s="155">
        <f t="shared" si="10"/>
        <v>0</v>
      </c>
      <c r="K35" s="155">
        <f t="shared" si="10"/>
        <v>8.520179372197308</v>
      </c>
      <c r="L35" s="155">
        <f t="shared" si="10"/>
        <v>0</v>
      </c>
      <c r="M35" s="155">
        <f t="shared" si="10"/>
        <v>0</v>
      </c>
      <c r="N35" s="155">
        <f t="shared" si="10"/>
        <v>35</v>
      </c>
      <c r="O35" s="155">
        <f t="shared" si="10"/>
        <v>18.7208</v>
      </c>
      <c r="P35" s="155">
        <f t="shared" si="10"/>
        <v>34.5887</v>
      </c>
      <c r="Q35" s="156">
        <f t="shared" si="10"/>
        <v>19.13</v>
      </c>
      <c r="R35" s="101"/>
      <c r="S35" s="104" t="s">
        <v>73</v>
      </c>
      <c r="T35" s="155">
        <f aca="true" t="shared" si="11" ref="T35:Y35">SUM(T37:T38)</f>
        <v>0</v>
      </c>
      <c r="U35" s="155">
        <f t="shared" si="11"/>
        <v>0</v>
      </c>
      <c r="V35" s="155">
        <f t="shared" si="11"/>
        <v>0</v>
      </c>
      <c r="W35" s="155">
        <f t="shared" si="11"/>
        <v>0</v>
      </c>
      <c r="X35" s="155">
        <f t="shared" si="11"/>
        <v>0</v>
      </c>
      <c r="Y35" s="156">
        <f t="shared" si="11"/>
        <v>0</v>
      </c>
      <c r="Z35" s="155">
        <f aca="true" t="shared" si="12" ref="Z35:AJ35">SUM(Z37:Z38)</f>
        <v>0</v>
      </c>
      <c r="AA35" s="155">
        <f t="shared" si="12"/>
        <v>0</v>
      </c>
      <c r="AB35" s="155">
        <f t="shared" si="12"/>
        <v>0</v>
      </c>
      <c r="AC35" s="155">
        <f t="shared" si="12"/>
        <v>0</v>
      </c>
      <c r="AD35" s="155">
        <f t="shared" si="12"/>
        <v>0</v>
      </c>
      <c r="AE35" s="156">
        <f t="shared" si="12"/>
        <v>0</v>
      </c>
      <c r="AF35" s="101"/>
      <c r="AG35" s="104" t="s">
        <v>73</v>
      </c>
      <c r="AH35" s="155">
        <f t="shared" si="12"/>
        <v>1.81</v>
      </c>
      <c r="AI35" s="155">
        <f t="shared" si="12"/>
        <v>0</v>
      </c>
      <c r="AJ35" s="155">
        <f t="shared" si="12"/>
        <v>3.85</v>
      </c>
      <c r="AK35" s="155">
        <f aca="true" t="shared" si="13" ref="AK35:BN35">SUM(AK37:AK38)</f>
        <v>0</v>
      </c>
      <c r="AL35" s="155">
        <f t="shared" si="13"/>
        <v>0</v>
      </c>
      <c r="AM35" s="155">
        <f>SUM(AM37:AM38)</f>
        <v>0</v>
      </c>
      <c r="AN35" s="155">
        <f>SUM(AN37:AN38)</f>
        <v>0</v>
      </c>
      <c r="AO35" s="155">
        <f t="shared" si="13"/>
        <v>0</v>
      </c>
      <c r="AP35" s="155">
        <f t="shared" si="13"/>
        <v>0</v>
      </c>
      <c r="AQ35" s="155">
        <f aca="true" t="shared" si="14" ref="AQ35:AV35">SUM(AQ37:AQ38)</f>
        <v>26.16</v>
      </c>
      <c r="AR35" s="155">
        <f t="shared" si="14"/>
        <v>0</v>
      </c>
      <c r="AS35" s="155">
        <f t="shared" si="14"/>
        <v>0</v>
      </c>
      <c r="AT35" s="156">
        <f t="shared" si="14"/>
        <v>0</v>
      </c>
      <c r="AU35" s="155">
        <f t="shared" si="14"/>
        <v>2.3890000000000002</v>
      </c>
      <c r="AV35" s="156">
        <f t="shared" si="14"/>
        <v>0</v>
      </c>
      <c r="AW35" s="101"/>
      <c r="AX35" s="130" t="s">
        <v>73</v>
      </c>
      <c r="AY35" s="155">
        <f>SUM(AY37:AY38)</f>
        <v>0</v>
      </c>
      <c r="AZ35" s="155" t="e">
        <f>SUM(AZ37:AZ38)</f>
        <v>#DIV/0!</v>
      </c>
      <c r="BA35" s="155">
        <f>SUM(BA37:BA38)</f>
        <v>0</v>
      </c>
      <c r="BB35" s="155">
        <f>SUM(BB37:BB38)</f>
        <v>0</v>
      </c>
      <c r="BC35" s="155">
        <f t="shared" si="13"/>
        <v>2.1076657844256124</v>
      </c>
      <c r="BD35" s="155">
        <f t="shared" si="13"/>
        <v>0</v>
      </c>
      <c r="BE35" s="155">
        <f t="shared" si="13"/>
        <v>0</v>
      </c>
      <c r="BF35" s="155">
        <f t="shared" si="13"/>
        <v>0</v>
      </c>
      <c r="BG35" s="155">
        <f t="shared" si="13"/>
        <v>0.07908076518548393</v>
      </c>
      <c r="BH35" s="155">
        <f t="shared" si="13"/>
        <v>0</v>
      </c>
      <c r="BI35" s="155">
        <f t="shared" si="13"/>
        <v>0.49</v>
      </c>
      <c r="BJ35" s="155">
        <f t="shared" si="13"/>
        <v>0</v>
      </c>
      <c r="BK35" s="155">
        <f t="shared" si="13"/>
        <v>0</v>
      </c>
      <c r="BL35" s="165">
        <f t="shared" si="13"/>
        <v>0</v>
      </c>
      <c r="BM35" s="155">
        <f t="shared" si="13"/>
        <v>0</v>
      </c>
      <c r="BN35" s="156">
        <f t="shared" si="13"/>
        <v>0</v>
      </c>
    </row>
    <row r="36" spans="2:66" s="24" customFormat="1" ht="12.75" customHeight="1" hidden="1">
      <c r="B36" s="100"/>
      <c r="C36" s="160"/>
      <c r="D36" s="161"/>
      <c r="E36" s="160"/>
      <c r="F36" s="161"/>
      <c r="G36" s="161"/>
      <c r="H36" s="161"/>
      <c r="I36" s="161"/>
      <c r="J36" s="161"/>
      <c r="K36" s="161"/>
      <c r="L36" s="160">
        <f>'[6]總表'!Q33</f>
        <v>0</v>
      </c>
      <c r="M36" s="161"/>
      <c r="N36" s="161"/>
      <c r="O36" s="161"/>
      <c r="P36" s="161"/>
      <c r="Q36" s="164"/>
      <c r="R36" s="101"/>
      <c r="S36" s="100"/>
      <c r="T36" s="183"/>
      <c r="U36" s="183"/>
      <c r="V36" s="183"/>
      <c r="W36" s="183"/>
      <c r="X36" s="183"/>
      <c r="Y36" s="184"/>
      <c r="Z36" s="183"/>
      <c r="AA36" s="183"/>
      <c r="AB36" s="183"/>
      <c r="AC36" s="183"/>
      <c r="AD36" s="183"/>
      <c r="AE36" s="184"/>
      <c r="AF36" s="101"/>
      <c r="AG36" s="100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4"/>
      <c r="AU36" s="183"/>
      <c r="AV36" s="184"/>
      <c r="AW36" s="101"/>
      <c r="AX36" s="127"/>
      <c r="AY36" s="183"/>
      <c r="AZ36" s="183"/>
      <c r="BA36" s="183"/>
      <c r="BB36" s="183"/>
      <c r="BC36" s="183"/>
      <c r="BD36" s="183"/>
      <c r="BE36" s="183"/>
      <c r="BF36" s="183"/>
      <c r="BG36" s="183"/>
      <c r="BH36" s="183"/>
      <c r="BI36" s="183"/>
      <c r="BJ36" s="183"/>
      <c r="BK36" s="183"/>
      <c r="BL36" s="162"/>
      <c r="BM36" s="183"/>
      <c r="BN36" s="184"/>
    </row>
    <row r="37" spans="2:66" s="7" customFormat="1" ht="12.75" customHeight="1">
      <c r="B37" s="100" t="s">
        <v>74</v>
      </c>
      <c r="C37" s="160">
        <f>Sheet1!C47/Sheet1!C17*100</f>
        <v>11.818181818181818</v>
      </c>
      <c r="D37" s="161">
        <f>Sheet1!H47/Sheet1!H17*100</f>
        <v>0.2466835386711906</v>
      </c>
      <c r="E37" s="160">
        <f>Sheet1!K47/Sheet1!K17*100</f>
        <v>0.19087583387131485</v>
      </c>
      <c r="F37" s="160">
        <f>'[5]總表'!K32</f>
        <v>2.998828711872778</v>
      </c>
      <c r="G37" s="160">
        <f>'[5]總表'!M32</f>
        <v>0</v>
      </c>
      <c r="H37" s="160">
        <f>'[5]總表'!N32</f>
        <v>0</v>
      </c>
      <c r="I37" s="160">
        <f>'[12]總表'!D29</f>
        <v>0</v>
      </c>
      <c r="J37" s="160">
        <f>'[6]總表'!Q33</f>
        <v>0</v>
      </c>
      <c r="K37" s="160">
        <f>'[6]總表'!R32</f>
        <v>8.520179372197308</v>
      </c>
      <c r="L37" s="160">
        <f>'[6]總表'!R33</f>
        <v>0</v>
      </c>
      <c r="M37" s="160">
        <f>'[6]總表'!N30</f>
        <v>0</v>
      </c>
      <c r="N37" s="162">
        <v>10</v>
      </c>
      <c r="O37" s="162">
        <v>8.9704</v>
      </c>
      <c r="P37" s="162">
        <v>12.1903</v>
      </c>
      <c r="Q37" s="163">
        <v>9.27</v>
      </c>
      <c r="R37" s="101"/>
      <c r="S37" s="100" t="s">
        <v>74</v>
      </c>
      <c r="T37" s="181">
        <f>'[2]現有'!I48</f>
        <v>0</v>
      </c>
      <c r="U37" s="181">
        <f>'[2]現有'!J48</f>
        <v>0</v>
      </c>
      <c r="V37" s="181">
        <f>'[9]總表'!T45</f>
        <v>0</v>
      </c>
      <c r="W37" s="181">
        <f>'[9]總表'!U45</f>
        <v>0</v>
      </c>
      <c r="X37" s="181">
        <f>'[9]總表'!V45</f>
        <v>0</v>
      </c>
      <c r="Y37" s="182">
        <f>'[9]總表'!W45</f>
        <v>0</v>
      </c>
      <c r="Z37" s="181">
        <f>'[9]總表'!X45</f>
        <v>0</v>
      </c>
      <c r="AA37" s="181">
        <f>'[9]總表'!Y45</f>
        <v>0</v>
      </c>
      <c r="AB37" s="181">
        <f>'[9]總表'!Z45</f>
        <v>0</v>
      </c>
      <c r="AC37" s="181">
        <f>'[9]總表'!AA45</f>
        <v>0</v>
      </c>
      <c r="AD37" s="181">
        <f>'[3]災情總表'!N47</f>
        <v>0</v>
      </c>
      <c r="AE37" s="182">
        <f>'[3]災情總表'!O47</f>
        <v>0</v>
      </c>
      <c r="AF37" s="101"/>
      <c r="AG37" s="100" t="s">
        <v>74</v>
      </c>
      <c r="AH37" s="183">
        <v>1.42</v>
      </c>
      <c r="AI37" s="183">
        <v>0</v>
      </c>
      <c r="AJ37" s="162">
        <v>3.25</v>
      </c>
      <c r="AK37" s="162">
        <v>0</v>
      </c>
      <c r="AL37" s="162">
        <v>0</v>
      </c>
      <c r="AM37" s="162">
        <v>0</v>
      </c>
      <c r="AN37" s="162">
        <v>0</v>
      </c>
      <c r="AO37" s="162">
        <v>0</v>
      </c>
      <c r="AP37" s="162">
        <v>0</v>
      </c>
      <c r="AQ37" s="162">
        <v>0</v>
      </c>
      <c r="AR37" s="183">
        <v>0</v>
      </c>
      <c r="AS37" s="183">
        <v>0</v>
      </c>
      <c r="AT37" s="184">
        <v>0</v>
      </c>
      <c r="AU37" s="183">
        <v>0.478</v>
      </c>
      <c r="AV37" s="184">
        <v>0</v>
      </c>
      <c r="AW37" s="101"/>
      <c r="AX37" s="127" t="s">
        <v>74</v>
      </c>
      <c r="AY37" s="160">
        <f>'[10]總表'!O33</f>
        <v>0</v>
      </c>
      <c r="AZ37" s="160" t="e">
        <f>'[7]總表'!P32</f>
        <v>#DIV/0!</v>
      </c>
      <c r="BA37" s="160">
        <f>'[10]總表'!S33</f>
        <v>0</v>
      </c>
      <c r="BB37" s="160">
        <f>'[10]總表'!T33</f>
        <v>0</v>
      </c>
      <c r="BC37" s="160">
        <f>'[10]總表'!Q33</f>
        <v>2.1076657844256124</v>
      </c>
      <c r="BD37" s="160">
        <f>'[10]總表'!R33</f>
        <v>0</v>
      </c>
      <c r="BE37" s="160">
        <f>'[10]總表'!U33</f>
        <v>0</v>
      </c>
      <c r="BF37" s="160">
        <f>'[10]總表'!V33</f>
        <v>0</v>
      </c>
      <c r="BG37" s="160">
        <f>'[8]總表'!L33</f>
        <v>0.07908076518548393</v>
      </c>
      <c r="BH37" s="160">
        <f>'[8]總表'!M31</f>
        <v>0</v>
      </c>
      <c r="BI37" s="162">
        <v>0.415</v>
      </c>
      <c r="BJ37" s="208" t="s">
        <v>95</v>
      </c>
      <c r="BK37" s="208" t="s">
        <v>95</v>
      </c>
      <c r="BL37" s="208" t="s">
        <v>95</v>
      </c>
      <c r="BM37" s="208" t="s">
        <v>95</v>
      </c>
      <c r="BN37" s="209" t="s">
        <v>95</v>
      </c>
    </row>
    <row r="38" spans="2:66" s="7" customFormat="1" ht="13.5" customHeight="1" thickBot="1">
      <c r="B38" s="105" t="s">
        <v>75</v>
      </c>
      <c r="C38" s="166">
        <f>Sheet1!C48/Sheet1!C17*100</f>
        <v>6.363636363636363</v>
      </c>
      <c r="D38" s="167">
        <f>Sheet1!H48/Sheet1!H17*100</f>
        <v>0.016732949541582075</v>
      </c>
      <c r="E38" s="166">
        <f>Sheet1!K48/Sheet1!K17*100</f>
        <v>0.023025607919087577</v>
      </c>
      <c r="F38" s="166">
        <f>'[5]總表'!K33</f>
        <v>0</v>
      </c>
      <c r="G38" s="166">
        <f>'[5]總表'!M33</f>
        <v>0</v>
      </c>
      <c r="H38" s="166">
        <f>'[5]總表'!N33</f>
        <v>0</v>
      </c>
      <c r="I38" s="166">
        <f>'[12]總表'!D30</f>
        <v>0</v>
      </c>
      <c r="J38" s="166">
        <f>'[6]總表'!Q34</f>
        <v>0</v>
      </c>
      <c r="K38" s="166">
        <f>'[6]總表'!R33</f>
        <v>0</v>
      </c>
      <c r="L38" s="166">
        <f>'[6]總表'!R34</f>
        <v>0</v>
      </c>
      <c r="M38" s="166">
        <f>'[6]總表'!N31</f>
        <v>0</v>
      </c>
      <c r="N38" s="168">
        <v>25</v>
      </c>
      <c r="O38" s="168">
        <v>9.7504</v>
      </c>
      <c r="P38" s="168">
        <v>22.3984</v>
      </c>
      <c r="Q38" s="169">
        <v>9.86</v>
      </c>
      <c r="R38" s="101"/>
      <c r="S38" s="105" t="s">
        <v>75</v>
      </c>
      <c r="T38" s="185">
        <f>'[2]現有'!I47</f>
        <v>0</v>
      </c>
      <c r="U38" s="185">
        <f>'[2]現有'!J47</f>
        <v>0</v>
      </c>
      <c r="V38" s="185">
        <f>'[9]總表'!T46</f>
        <v>0</v>
      </c>
      <c r="W38" s="185">
        <f>'[9]總表'!U46</f>
        <v>0</v>
      </c>
      <c r="X38" s="185">
        <f>'[9]總表'!V46</f>
        <v>0</v>
      </c>
      <c r="Y38" s="186">
        <f>'[9]總表'!W46</f>
        <v>0</v>
      </c>
      <c r="Z38" s="185">
        <f>'[9]總表'!X46</f>
        <v>0</v>
      </c>
      <c r="AA38" s="185">
        <f>'[9]總表'!Y46</f>
        <v>0</v>
      </c>
      <c r="AB38" s="185">
        <f>'[9]總表'!Z46</f>
        <v>0</v>
      </c>
      <c r="AC38" s="185">
        <f>'[9]總表'!AA46</f>
        <v>0</v>
      </c>
      <c r="AD38" s="185">
        <f>'[3]災情總表'!N48</f>
        <v>0</v>
      </c>
      <c r="AE38" s="186">
        <f>'[3]災情總表'!O48</f>
        <v>0</v>
      </c>
      <c r="AF38" s="101"/>
      <c r="AG38" s="105" t="s">
        <v>75</v>
      </c>
      <c r="AH38" s="195">
        <v>0.39</v>
      </c>
      <c r="AI38" s="168">
        <v>0</v>
      </c>
      <c r="AJ38" s="195">
        <v>0.6</v>
      </c>
      <c r="AK38" s="195">
        <v>0</v>
      </c>
      <c r="AL38" s="195">
        <v>0</v>
      </c>
      <c r="AM38" s="195">
        <v>0</v>
      </c>
      <c r="AN38" s="195">
        <v>0</v>
      </c>
      <c r="AO38" s="195">
        <v>0</v>
      </c>
      <c r="AP38" s="195">
        <v>0</v>
      </c>
      <c r="AQ38" s="195">
        <v>26.16</v>
      </c>
      <c r="AR38" s="195">
        <v>0</v>
      </c>
      <c r="AS38" s="168">
        <v>0</v>
      </c>
      <c r="AT38" s="169">
        <v>0</v>
      </c>
      <c r="AU38" s="195">
        <v>1.911</v>
      </c>
      <c r="AV38" s="196">
        <v>0</v>
      </c>
      <c r="AW38" s="101"/>
      <c r="AX38" s="131" t="s">
        <v>75</v>
      </c>
      <c r="AY38" s="166">
        <f>'[10]總表'!O34</f>
        <v>0</v>
      </c>
      <c r="AZ38" s="166" t="e">
        <f>'[7]總表'!P33</f>
        <v>#DIV/0!</v>
      </c>
      <c r="BA38" s="166">
        <f>'[10]總表'!S34</f>
        <v>0</v>
      </c>
      <c r="BB38" s="166">
        <f>'[10]總表'!T34</f>
        <v>0</v>
      </c>
      <c r="BC38" s="166">
        <f>'[10]總表'!Q34</f>
        <v>0</v>
      </c>
      <c r="BD38" s="166">
        <f>'[10]總表'!R34</f>
        <v>0</v>
      </c>
      <c r="BE38" s="166">
        <f>'[10]總表'!U34</f>
        <v>0</v>
      </c>
      <c r="BF38" s="166">
        <f>'[10]總表'!V34</f>
        <v>0</v>
      </c>
      <c r="BG38" s="166">
        <f>'[8]總表'!L34</f>
        <v>0</v>
      </c>
      <c r="BH38" s="166">
        <f>'[8]總表'!M32</f>
        <v>0</v>
      </c>
      <c r="BI38" s="195">
        <v>0.075</v>
      </c>
      <c r="BJ38" s="210" t="s">
        <v>95</v>
      </c>
      <c r="BK38" s="210" t="s">
        <v>95</v>
      </c>
      <c r="BL38" s="211" t="s">
        <v>95</v>
      </c>
      <c r="BM38" s="210" t="s">
        <v>95</v>
      </c>
      <c r="BN38" s="212" t="s">
        <v>95</v>
      </c>
    </row>
    <row r="39" spans="18:66" ht="18.75" customHeight="1">
      <c r="R39" s="26"/>
      <c r="T39" s="25"/>
      <c r="U39" s="25"/>
      <c r="V39" s="25"/>
      <c r="W39" s="26"/>
      <c r="X39" s="26"/>
      <c r="Y39" s="26"/>
      <c r="AB39" s="26"/>
      <c r="AC39" s="26"/>
      <c r="AD39" s="26"/>
      <c r="AE39" s="26"/>
      <c r="AF39" s="26"/>
      <c r="AK39" s="25"/>
      <c r="AL39" s="26"/>
      <c r="AM39" s="26"/>
      <c r="AN39" s="26"/>
      <c r="AO39" s="26"/>
      <c r="AP39" s="26"/>
      <c r="AQ39" s="26"/>
      <c r="AR39" s="26"/>
      <c r="AS39" s="26"/>
      <c r="AT39" s="26"/>
      <c r="AW39" s="26"/>
      <c r="AX39" s="213" t="s">
        <v>99</v>
      </c>
      <c r="AY39" s="213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</row>
    <row r="40" spans="50:51" ht="12" customHeight="1">
      <c r="AX40" s="213" t="s">
        <v>137</v>
      </c>
      <c r="AY40" s="213"/>
    </row>
    <row r="41" ht="12" customHeight="1"/>
  </sheetData>
  <mergeCells count="6">
    <mergeCell ref="T4:AE4"/>
    <mergeCell ref="AH4:AV4"/>
    <mergeCell ref="AX2:BN2"/>
    <mergeCell ref="B2:Q2"/>
    <mergeCell ref="S2:AE2"/>
    <mergeCell ref="AG2:AV2"/>
  </mergeCells>
  <printOptions/>
  <pageMargins left="0.2755905511811024" right="0.11811023622047245" top="0.5118110236220472" bottom="0.35433070866141736" header="0.5118110236220472" footer="0.5118110236220472"/>
  <pageSetup horizontalDpi="600" verticalDpi="600" orientation="landscape" paperSize="9" r:id="rId2"/>
  <colBreaks count="3" manualBreakCount="3">
    <brk id="17" max="65535" man="1"/>
    <brk id="31" max="65535" man="1"/>
    <brk id="4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表11、各項水利建設佔總數百分比一覽表（2005）</dc:title>
  <dc:subject>表11、各項水利建設佔總數百分比一覽表（2005）</dc:subject>
  <dc:creator>經濟部水利署</dc:creator>
  <cp:keywords>表11、各項水利建設佔總數百分比一覽表（2005）</cp:keywords>
  <dc:description>表11、各項水利建設佔總數百分比一覽表（2005）</dc:description>
  <cp:lastModifiedBy>施雙鳳</cp:lastModifiedBy>
  <cp:lastPrinted>2006-06-30T07:36:53Z</cp:lastPrinted>
  <dcterms:created xsi:type="dcterms:W3CDTF">2000-07-27T07:28:44Z</dcterms:created>
  <dcterms:modified xsi:type="dcterms:W3CDTF">2008-10-23T04:14:01Z</dcterms:modified>
  <cp:category>I6Z</cp:category>
  <cp:version/>
  <cp:contentType/>
  <cp:contentStatus/>
</cp:coreProperties>
</file>