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280" tabRatio="601" activeTab="0"/>
  </bookViews>
  <sheets>
    <sheet name="現有水庫水壩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澎湖" sheetId="15" r:id="rId15"/>
    <sheet name="基市" sheetId="16" r:id="rId16"/>
    <sheet name="竹市" sheetId="17" r:id="rId17"/>
    <sheet name="嘉市" sheetId="18" r:id="rId18"/>
    <sheet name="北市" sheetId="19" r:id="rId19"/>
    <sheet name="高市" sheetId="20" r:id="rId20"/>
    <sheet name="金門縣" sheetId="21" r:id="rId21"/>
    <sheet name="連江縣" sheetId="22" r:id="rId22"/>
  </sheets>
  <definedNames>
    <definedName name="_xlnm.Print_Area" localSheetId="18">'北市'!$A$1:$K$20</definedName>
    <definedName name="_xlnm.Print_Area" localSheetId="16">'竹市'!$A$1:$K$24</definedName>
    <definedName name="_xlnm.Print_Area" localSheetId="2">'宜蘭'!$A$1:$K$24</definedName>
    <definedName name="_xlnm.Print_Area" localSheetId="13">'花蓮'!$A$1:$K$35</definedName>
    <definedName name="_xlnm.Print_Area" localSheetId="20">'金門縣'!$A$1:$K$45</definedName>
    <definedName name="_xlnm.Print_Area" localSheetId="7">'南投'!$A$1:$K$68</definedName>
    <definedName name="_xlnm.Print_Area" localSheetId="11">'屏東'!$A$1:$K$27</definedName>
    <definedName name="_xlnm.Print_Area" localSheetId="5">'苗栗'!$A$1:$K$40</definedName>
    <definedName name="_xlnm.Print_Area" localSheetId="3">'桃園'!$A$1:$K$32</definedName>
    <definedName name="_xlnm.Print_Area" localSheetId="19">'高市'!$A$1:$K$20</definedName>
    <definedName name="_xlnm.Print_Area" localSheetId="10">'高雄'!$A$1:$K$48</definedName>
    <definedName name="_xlnm.Print_Area" localSheetId="15">'基市'!$A$1:$K$32</definedName>
    <definedName name="_xlnm.Print_Area" localSheetId="0">'現有水庫水壩'!$B$1:$I$54</definedName>
    <definedName name="_xlnm.Print_Area" localSheetId="21">'連江縣'!$A$1:$K$35</definedName>
    <definedName name="_xlnm.Print_Area" localSheetId="4">'新竹'!$A$1:$K$36</definedName>
    <definedName name="_xlnm.Print_Area" localSheetId="17">'嘉市'!$A$1:$K$23</definedName>
    <definedName name="_xlnm.Print_Area" localSheetId="8">'嘉義'!$A$1:$K$33</definedName>
    <definedName name="_xlnm.Print_Area" localSheetId="6">'臺中'!$A$1:$K$39</definedName>
    <definedName name="_xlnm.Print_Area" localSheetId="1">'臺北'!$A$1:$K$49</definedName>
    <definedName name="_xlnm.Print_Area" localSheetId="12">'臺東'!$A$1:$K$24</definedName>
    <definedName name="_xlnm.Print_Area" localSheetId="9">'臺南'!$A$1:$K$64</definedName>
    <definedName name="_xlnm.Print_Area" localSheetId="14">'澎湖'!$A$1:$K$41</definedName>
  </definedNames>
  <calcPr fullCalcOnLoad="1"/>
</workbook>
</file>

<file path=xl/sharedStrings.xml><?xml version="1.0" encoding="utf-8"?>
<sst xmlns="http://schemas.openxmlformats.org/spreadsheetml/2006/main" count="2149" uniqueCount="626">
  <si>
    <t>數量</t>
  </si>
  <si>
    <t>滿水面積</t>
  </si>
  <si>
    <t>有效容量</t>
  </si>
  <si>
    <t>總容量</t>
  </si>
  <si>
    <t>(座)</t>
  </si>
  <si>
    <t>排序</t>
  </si>
  <si>
    <t>(公頃)</t>
  </si>
  <si>
    <t>八十二年五月底</t>
  </si>
  <si>
    <t>八十三年五月底</t>
  </si>
  <si>
    <t>八十四年五月底</t>
  </si>
  <si>
    <t>八十五年五月底</t>
  </si>
  <si>
    <t>八十六年五月底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</si>
  <si>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</si>
  <si>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</si>
  <si>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</si>
  <si>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</si>
  <si>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</si>
  <si>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</si>
  <si>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</si>
  <si>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</si>
  <si>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</si>
  <si>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</si>
  <si>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</si>
  <si>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</si>
  <si>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</si>
  <si>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</si>
  <si>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</si>
  <si>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</si>
  <si>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</si>
  <si>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</si>
  <si>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</si>
  <si>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</si>
  <si>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</si>
  <si>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水庫與水壩</t>
  </si>
  <si>
    <t>完工年</t>
  </si>
  <si>
    <t>引水溪流</t>
  </si>
  <si>
    <t>位  置</t>
  </si>
  <si>
    <t>壩    型</t>
  </si>
  <si>
    <t>功用</t>
  </si>
  <si>
    <t>名      稱</t>
  </si>
  <si>
    <t>名   稱</t>
  </si>
  <si>
    <t>(公尺)</t>
  </si>
  <si>
    <t>北勢溪</t>
  </si>
  <si>
    <t>混凝土拱壩</t>
  </si>
  <si>
    <t>新店溪</t>
  </si>
  <si>
    <t>新店市</t>
  </si>
  <si>
    <t>大漢溪</t>
  </si>
  <si>
    <t>復興鄉</t>
  </si>
  <si>
    <t>峨眉溪</t>
  </si>
  <si>
    <t>峨眉鄉</t>
  </si>
  <si>
    <t>混凝土壩</t>
  </si>
  <si>
    <t>灌           溉</t>
  </si>
  <si>
    <t>寶山鄉</t>
  </si>
  <si>
    <t>造橋鄉</t>
  </si>
  <si>
    <t>老田寮溪</t>
  </si>
  <si>
    <t>頭屋鄉</t>
  </si>
  <si>
    <t>大甲溪</t>
  </si>
  <si>
    <t>和平鄉</t>
  </si>
  <si>
    <t>發電</t>
  </si>
  <si>
    <t>發           電</t>
  </si>
  <si>
    <t>石岡鄉</t>
  </si>
  <si>
    <t>濁水溪</t>
  </si>
  <si>
    <t>魚池鄉</t>
  </si>
  <si>
    <t>霧社溪</t>
  </si>
  <si>
    <t>仁愛鄉</t>
  </si>
  <si>
    <t>曾文溪</t>
  </si>
  <si>
    <t>大埔鄉</t>
  </si>
  <si>
    <t>八掌溪</t>
  </si>
  <si>
    <t>龜 重 溪</t>
  </si>
  <si>
    <t>柳營鄉</t>
  </si>
  <si>
    <t>曾 文 溪</t>
  </si>
  <si>
    <t>新化鎮</t>
  </si>
  <si>
    <t>灌             溉</t>
  </si>
  <si>
    <t>白河鎮</t>
  </si>
  <si>
    <t>南化鄉</t>
  </si>
  <si>
    <t>高 屏 溪</t>
  </si>
  <si>
    <t>鳥松鄉</t>
  </si>
  <si>
    <t>東 港 溪</t>
  </si>
  <si>
    <t>林園鄉</t>
  </si>
  <si>
    <t>恆春鎮</t>
  </si>
  <si>
    <t>東港溪</t>
  </si>
  <si>
    <t>牡丹鄉</t>
  </si>
  <si>
    <t>港底溪</t>
  </si>
  <si>
    <t>湖西鄉</t>
  </si>
  <si>
    <t>馬公市</t>
  </si>
  <si>
    <t>—</t>
  </si>
  <si>
    <t>白沙鄉</t>
  </si>
  <si>
    <t>望安鄉</t>
  </si>
  <si>
    <t>西嶼鄉</t>
  </si>
  <si>
    <t>土壩</t>
  </si>
  <si>
    <t>七美鄉</t>
  </si>
  <si>
    <t>暖暖區</t>
  </si>
  <si>
    <t>新山溪</t>
  </si>
  <si>
    <t>客雅溪</t>
  </si>
  <si>
    <t>給水、觀光旅遊</t>
  </si>
  <si>
    <t>八十六年五月底</t>
  </si>
  <si>
    <t>八十六年底</t>
  </si>
  <si>
    <t>八十七年底</t>
  </si>
  <si>
    <t>八十七年底</t>
  </si>
  <si>
    <t>座數或</t>
  </si>
  <si>
    <r>
      <t>(10</t>
    </r>
    <r>
      <rPr>
        <vertAlign val="superscript"/>
        <sz val="15"/>
        <rFont val="標楷體"/>
        <family val="4"/>
      </rPr>
      <t>6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</si>
  <si>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八十年六月底</t>
  </si>
  <si>
    <t>(同翡翠、碧潭攔河壩)</t>
  </si>
  <si>
    <t>八十一年五月底</t>
  </si>
  <si>
    <t>座數或</t>
  </si>
  <si>
    <t>八十年六月底</t>
  </si>
  <si>
    <t>(同石門、榮華壩)</t>
  </si>
  <si>
    <t>八十一年五月底</t>
  </si>
  <si>
    <t>八十六年五月底</t>
  </si>
  <si>
    <t>八十六年底</t>
  </si>
  <si>
    <t>八十七年底</t>
  </si>
  <si>
    <t>(同大埔、寶山)</t>
  </si>
  <si>
    <t>灌           溉</t>
  </si>
  <si>
    <t>(同劍潭、明德、永和山)</t>
  </si>
  <si>
    <t>(同劍潭、明德、永和山、鯉魚潭(1期))</t>
  </si>
  <si>
    <r>
      <t>(同劍潭、明德、永和山、鯉魚潭(1期))</t>
    </r>
  </si>
  <si>
    <t>(同谷關、德基、石岡壩)</t>
  </si>
  <si>
    <t>(同日月潭、霧社、頭社)</t>
  </si>
  <si>
    <t>(同鹿寮溪、曾文、仁義潭)</t>
  </si>
  <si>
    <t>(同尖山埤、烏山頭、虎頭埤、鹽水埤、德元埤、白河、鏡面)</t>
  </si>
  <si>
    <t>(同尖山埤、烏山頭、虎頭埤、鹽水埤、德元埤、白河、鏡面、南化)</t>
  </si>
  <si>
    <t>表六十八、臺南縣現有水庫與水壩(續)</t>
  </si>
  <si>
    <t xml:space="preserve"> </t>
  </si>
  <si>
    <t>(同成功、興仁、東衛、赤崁地下水庫、西安、小池)</t>
  </si>
  <si>
    <t>(同成功、興仁、東衛、赤崁地下水庫、西安、小池、七美)</t>
  </si>
  <si>
    <t xml:space="preserve"> 赤崁地下水庫</t>
  </si>
  <si>
    <t>(同西勢、 新山)</t>
  </si>
  <si>
    <t>(同青草湖)</t>
  </si>
  <si>
    <t>青  草  湖</t>
  </si>
  <si>
    <t>(同蘭潭)</t>
  </si>
  <si>
    <t>八十八年底</t>
  </si>
  <si>
    <r>
      <t>(同劍潭、明德、永和山、鯉魚潭(1期)、扒子岡)</t>
    </r>
  </si>
  <si>
    <t>灌溉</t>
  </si>
  <si>
    <t>老田寮溪</t>
  </si>
  <si>
    <t>(同鹿寮溪、曾文、仁義潭、內埔子)</t>
  </si>
  <si>
    <t>民雄鄉</t>
  </si>
  <si>
    <t>灌溉</t>
  </si>
  <si>
    <t>八十八年底</t>
  </si>
  <si>
    <t>地下截水牆</t>
  </si>
  <si>
    <t>土石壩</t>
  </si>
  <si>
    <t>(同澄清湖、阿公店、鳳山)</t>
  </si>
  <si>
    <t>(同龍鑾潭、東港溪攔河壩)</t>
  </si>
  <si>
    <t>(同龍鑾潭、東港溪攔河壩、牡丹)</t>
  </si>
  <si>
    <r>
      <t>灌</t>
    </r>
    <r>
      <rPr>
        <sz val="12"/>
        <rFont val="標楷體"/>
        <family val="4"/>
      </rPr>
      <t>溉、觀光</t>
    </r>
  </si>
  <si>
    <t>灌　　　　　溉</t>
  </si>
  <si>
    <t>(   同  翡  翠  、  碧  潭  攔  河  壩   )</t>
  </si>
  <si>
    <t>(    同   石   門   、   榮   華   壩    )</t>
  </si>
  <si>
    <t>(    同    大    埔    、    寶    山    )</t>
  </si>
  <si>
    <r>
      <t>(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劍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明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德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永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魚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1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期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</si>
  <si>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  同  谷  關  、  德  基  、  石  岡  壩  )</t>
  </si>
  <si>
    <t>(  同  日  月  潭  、  霧  社  、  頭  社  )</t>
  </si>
  <si>
    <r>
      <t>(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同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鹿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寮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溪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曾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文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義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潭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)</t>
    </r>
  </si>
  <si>
    <r>
      <t xml:space="preserve">(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同  澄  清  湖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阿  公  店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、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鳳  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)</t>
    </r>
  </si>
  <si>
    <t>(  同  龍  鑾  潭  、  東  港  溪  攔  河  壩  )</t>
  </si>
  <si>
    <t>(    同    西    勢    、    新    山    )</t>
  </si>
  <si>
    <t>(       同       青       草       湖       )</t>
  </si>
  <si>
    <t>(　　　　 同　　　　 蘭　　　　 潭　　　　 )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</si>
  <si>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</si>
  <si>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</si>
  <si>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r>
      <t>(10</t>
    </r>
    <r>
      <rPr>
        <vertAlign val="superscript"/>
        <sz val="14"/>
        <rFont val="標楷體"/>
        <family val="4"/>
      </rPr>
      <t>4</t>
    </r>
    <r>
      <rPr>
        <sz val="14"/>
        <rFont val="標楷體"/>
        <family val="4"/>
      </rPr>
      <t>M</t>
    </r>
    <r>
      <rPr>
        <vertAlign val="superscript"/>
        <sz val="14"/>
        <rFont val="標楷體"/>
        <family val="4"/>
      </rPr>
      <t>3</t>
    </r>
    <r>
      <rPr>
        <sz val="14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</si>
  <si>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</si>
  <si>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公共給水</t>
  </si>
  <si>
    <t>公共給水</t>
  </si>
  <si>
    <t>東勢坑溪攔河堰</t>
  </si>
  <si>
    <t>七堵區</t>
  </si>
  <si>
    <t>橡皮壩</t>
  </si>
  <si>
    <t>混凝土堰</t>
  </si>
  <si>
    <t>烈嶼鄉</t>
  </si>
  <si>
    <t>混凝土壩</t>
  </si>
  <si>
    <t>金寧鄉</t>
  </si>
  <si>
    <t>土石路堤</t>
  </si>
  <si>
    <t>養殖、觀光</t>
  </si>
  <si>
    <t>公共給水</t>
  </si>
  <si>
    <t>混凝土堰</t>
  </si>
  <si>
    <t>粗坑溪</t>
  </si>
  <si>
    <t>員山鄉</t>
  </si>
  <si>
    <t>立霧溪</t>
  </si>
  <si>
    <t>金沙溪</t>
  </si>
  <si>
    <t>前埔溪</t>
  </si>
  <si>
    <t>山外溪</t>
  </si>
  <si>
    <t>瓊林溪</t>
  </si>
  <si>
    <t>金湖鎮</t>
  </si>
  <si>
    <t>金沙鎮</t>
  </si>
  <si>
    <t>發           電</t>
  </si>
  <si>
    <t>萬大溪</t>
  </si>
  <si>
    <t>銃櫃溪</t>
  </si>
  <si>
    <t>北港溪</t>
  </si>
  <si>
    <t>南港溪</t>
  </si>
  <si>
    <t>集集鎮</t>
  </si>
  <si>
    <t>混凝土堰</t>
  </si>
  <si>
    <t>公共給水、灌溉、觀光</t>
  </si>
  <si>
    <t>發電、觀光、公共給水</t>
  </si>
  <si>
    <t>國姓鄉</t>
  </si>
  <si>
    <t>水里鄉</t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</si>
  <si>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旗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</si>
  <si>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r>
      <t>銃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櫃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</si>
  <si>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明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</si>
  <si>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 xml:space="preserve"> 隘 　寮 　堰</t>
  </si>
  <si>
    <t>隘寮溪</t>
  </si>
  <si>
    <t>三地鄉</t>
  </si>
  <si>
    <t>灌溉、公共給水</t>
  </si>
  <si>
    <t>新園鄉</t>
  </si>
  <si>
    <t>士林攔河堰</t>
  </si>
  <si>
    <t>三義鄉</t>
  </si>
  <si>
    <t>發電、公共給水、灌溉、觀光</t>
  </si>
  <si>
    <t>泰安鄉</t>
  </si>
  <si>
    <t>發電</t>
  </si>
  <si>
    <t>公共給水、灌溉</t>
  </si>
  <si>
    <t>巴 陵 壩</t>
  </si>
  <si>
    <t>攔砂</t>
  </si>
  <si>
    <t>公共給水、灌溉、發電、防洪、觀光</t>
  </si>
  <si>
    <t>美 濃 溪</t>
  </si>
  <si>
    <t>美濃鎮</t>
  </si>
  <si>
    <t>大樹鄉</t>
  </si>
  <si>
    <t>獅 龍 溪</t>
  </si>
  <si>
    <t>仁武鄉</t>
  </si>
  <si>
    <t>荖 濃 溪</t>
  </si>
  <si>
    <t>六龜鄉</t>
  </si>
  <si>
    <t>灌溉、觀光</t>
  </si>
  <si>
    <t>公共給水、觀光</t>
  </si>
  <si>
    <t>灌溉、防洪、公共給水</t>
  </si>
  <si>
    <t>八掌溪</t>
  </si>
  <si>
    <t>土石壩</t>
  </si>
  <si>
    <t>朴子溪</t>
  </si>
  <si>
    <t>番路鄉</t>
  </si>
  <si>
    <t>混凝土壩</t>
  </si>
  <si>
    <t>灌溉、公共給水、觀光</t>
  </si>
  <si>
    <t>發電、灌溉、公共給水、防洪、觀光</t>
  </si>
  <si>
    <t>三峽河</t>
  </si>
  <si>
    <t>大漢溪</t>
  </si>
  <si>
    <t>三峽鎮</t>
  </si>
  <si>
    <t>烏來鄉</t>
  </si>
  <si>
    <t>鹿野溪</t>
  </si>
  <si>
    <t>流麻溝</t>
  </si>
  <si>
    <t>灌溉</t>
  </si>
  <si>
    <t>鹿 寮 溪</t>
  </si>
  <si>
    <t>白河鎮</t>
  </si>
  <si>
    <t>混凝土心牆土壩</t>
  </si>
  <si>
    <t>混凝土心牆土壩</t>
  </si>
  <si>
    <t>橡皮壩</t>
  </si>
  <si>
    <t>茄 苳 溪</t>
  </si>
  <si>
    <t>塭厝廓溪</t>
  </si>
  <si>
    <t>菜 寮 溪</t>
  </si>
  <si>
    <t>白 河 溪</t>
  </si>
  <si>
    <t>灌溉、公共給水、觀光</t>
  </si>
  <si>
    <t>─</t>
  </si>
  <si>
    <t>望安鄉</t>
  </si>
  <si>
    <t>(　同　粗　坑　堰　)</t>
  </si>
  <si>
    <r>
      <t>( 同 劍 潭 、 明 德 、 永 和 山 、 鯉 魚 潭 ( 1 期 ) )</t>
    </r>
  </si>
  <si>
    <r>
      <t>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</si>
  <si>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r>
      <t>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</si>
  <si>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t>頭屋鄉</t>
  </si>
  <si>
    <t>土壩</t>
  </si>
  <si>
    <t>鳶　山　堰</t>
  </si>
  <si>
    <t>大漢溪</t>
  </si>
  <si>
    <t>阿　玉　壩</t>
  </si>
  <si>
    <t>桶後溪</t>
  </si>
  <si>
    <t>烏來鄉</t>
  </si>
  <si>
    <t>羅　好　壩</t>
  </si>
  <si>
    <r>
      <t>南勢溪</t>
    </r>
    <r>
      <rPr>
        <sz val="12"/>
        <rFont val="Times New Roman"/>
        <family val="1"/>
      </rPr>
      <t xml:space="preserve"> </t>
    </r>
  </si>
  <si>
    <t>桂　山　壩</t>
  </si>
  <si>
    <t>粗　坑　壩</t>
  </si>
  <si>
    <t>新店溪</t>
  </si>
  <si>
    <t>新店市</t>
  </si>
  <si>
    <t>直　潭　壩</t>
  </si>
  <si>
    <t>青　潭　堰</t>
  </si>
  <si>
    <t>觀光</t>
  </si>
  <si>
    <t>榮 華 壩</t>
  </si>
  <si>
    <t>攔      砂、發      電</t>
  </si>
  <si>
    <t>頭前溪</t>
  </si>
  <si>
    <t>小雪溪</t>
  </si>
  <si>
    <t>和平鄉</t>
  </si>
  <si>
    <r>
      <t>發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電</t>
    </r>
  </si>
  <si>
    <t>秀林鄉</t>
  </si>
  <si>
    <t>美崙溪</t>
  </si>
  <si>
    <t>木瓜溪</t>
  </si>
  <si>
    <t>美崙溪攔河堰</t>
  </si>
  <si>
    <t>溪　 畔　 壩</t>
  </si>
  <si>
    <t>龍　 溪 　壩</t>
  </si>
  <si>
    <t>龍　 鳳　 壩</t>
  </si>
  <si>
    <t>木　 瓜　 壩</t>
  </si>
  <si>
    <t>水　 簾 　壩</t>
  </si>
  <si>
    <r>
      <t>翡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翠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</si>
  <si>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石門水庫</t>
  </si>
  <si>
    <t>(同巴陵壩、榮華壩、石門水庫、後村堰)</t>
  </si>
  <si>
    <r>
      <t>劍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</si>
  <si>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明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德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</si>
  <si>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奧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萬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大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壩</t>
    </r>
  </si>
  <si>
    <r>
      <t>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</si>
  <si>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明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</si>
  <si>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北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</si>
  <si>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集集攔河堰</t>
  </si>
  <si>
    <t>土壩</t>
  </si>
  <si>
    <r>
      <t>霧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</si>
  <si>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八十九年底</t>
  </si>
  <si>
    <r>
      <t>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峽</t>
    </r>
    <r>
      <rPr>
        <sz val="7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</si>
  <si>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t>壩堰型式</t>
  </si>
  <si>
    <t>壩堰高</t>
  </si>
  <si>
    <t>壩堰長</t>
  </si>
  <si>
    <t>碧潭攔河堰</t>
  </si>
  <si>
    <t>(同翡翠水庫、阿玉壩、羅好壩、桂山壩、粗坑壩、直潭壩、青潭堰、碧潭攔河堰、鳶山堰、三峽河堰)</t>
  </si>
  <si>
    <t>(同翡翠水庫、阿玉壩、羅好壩、桂山壩、粗坑壩、直潭壩、青潭堰、碧潭攔河堰、鳶山堰、三峽河堰)</t>
  </si>
  <si>
    <r>
      <t>寶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山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</si>
  <si>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大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埔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</si>
  <si>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隆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恩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</si>
  <si>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(同寶山水庫、燥樹排攔河堰、隆恩堰、大埔水庫)</t>
  </si>
  <si>
    <t>鯉魚潭水庫</t>
  </si>
  <si>
    <t>永和山水庫</t>
  </si>
  <si>
    <t>扒子岡水庫</t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</si>
  <si>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</si>
  <si>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</si>
  <si>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t>青　山　壩</t>
  </si>
  <si>
    <t>天　輪　壩</t>
  </si>
  <si>
    <r>
      <t>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基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</si>
  <si>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</si>
  <si>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日月潭水庫</t>
  </si>
  <si>
    <t>(同大旗堰、北山坑堰、霧社水庫、奧萬大壩、武界壩、日月潭水庫、明湖水庫、明潭水庫、銃櫃壩、鹿谷攔河堰、頭社水庫、集集攔河堰 )</t>
  </si>
  <si>
    <t>(同大旗堰、北山坑堰、霧社水庫、奧萬大壩、武界壩、日月潭水庫、明湖水庫、明潭水庫、銃櫃壩、鹿谷攔河堰、頭社水庫、集集攔河堰 )</t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</si>
  <si>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</si>
  <si>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</si>
  <si>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曾</t>
    </r>
    <r>
      <rPr>
        <sz val="7"/>
        <rFont val="標楷體"/>
        <family val="4"/>
      </rPr>
      <t>　</t>
    </r>
    <r>
      <rPr>
        <sz val="12"/>
        <rFont val="標楷體"/>
        <family val="4"/>
      </rPr>
      <t>文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</si>
  <si>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(同內埔子水庫、仁義潭水庫、吳鳳橋攔河堰、曾文水庫)</t>
  </si>
  <si>
    <t>(同內埔子水庫、仁義潭水庫、吳鳳橋攔河堰、曾文水庫)</t>
  </si>
  <si>
    <t>(同鹿寮溪水庫、白河水庫、尖山埤水庫、德元埤水庫、烏山頭水庫、南化水庫、鏡面水庫、玉峰堰、鹽水埤水庫、虎頭埤水庫)</t>
  </si>
  <si>
    <t>鹿寮溪水庫</t>
  </si>
  <si>
    <t>尖山埤水庫</t>
  </si>
  <si>
    <t>德元埤水庫</t>
  </si>
  <si>
    <t>烏山頭水庫</t>
  </si>
  <si>
    <t>鹽水埤水庫</t>
  </si>
  <si>
    <t>虎頭埤水庫</t>
  </si>
  <si>
    <t>玉　峰　堰</t>
  </si>
  <si>
    <t>高屏溪攔河堰</t>
  </si>
  <si>
    <r>
      <t>乾隆</t>
    </r>
    <r>
      <rPr>
        <sz val="12"/>
        <rFont val="Times New Roman"/>
        <family val="1"/>
      </rPr>
      <t>13</t>
    </r>
  </si>
  <si>
    <r>
      <t>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</si>
  <si>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</si>
  <si>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</si>
  <si>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旗 山 溪</t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</si>
  <si>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堰</t>
    </r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</si>
  <si>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壩</t>
    </r>
  </si>
  <si>
    <t xml:space="preserve"> 東港溪攔河壩</t>
  </si>
  <si>
    <t>(同隘寮堰、東港溪攔河壩、牡丹水庫、龍鑾潭水庫 )</t>
  </si>
  <si>
    <r>
      <t>(</t>
    </r>
    <r>
      <rPr>
        <sz val="12"/>
        <rFont val="標楷體"/>
        <family val="4"/>
      </rPr>
      <t>同隘寮堰、東港溪攔河壩、牡丹水庫、龍鑾潭水庫</t>
    </r>
    <r>
      <rPr>
        <sz val="12"/>
        <rFont val="Times New Roman"/>
        <family val="1"/>
      </rPr>
      <t xml:space="preserve"> )</t>
    </r>
  </si>
  <si>
    <t>天然積水</t>
  </si>
  <si>
    <r>
      <t xml:space="preserve"> 龍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鑾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</si>
  <si>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卑南上圳攔河堰</t>
  </si>
  <si>
    <t>延平鄉</t>
  </si>
  <si>
    <t>綠島鄉</t>
  </si>
  <si>
    <t>公共給水</t>
  </si>
  <si>
    <t>酬　勤　水　庫</t>
  </si>
  <si>
    <t xml:space="preserve"> (同卑南上圳攔河堰、酬勤水庫)</t>
  </si>
  <si>
    <t>龍溪</t>
  </si>
  <si>
    <t>(同溪畔壩、美崙溪攔河堰、龍溪壩、龍鳳壩、木瓜壩、水簾壩)</t>
  </si>
  <si>
    <t>(同溪畔壩、美崙溪攔河堰、龍溪壩、龍鳳壩、木瓜壩、水簾壩)</t>
  </si>
  <si>
    <r>
      <t xml:space="preserve"> 東</t>
    </r>
    <r>
      <rPr>
        <sz val="7"/>
        <rFont val="標楷體"/>
        <family val="4"/>
      </rPr>
      <t>　</t>
    </r>
    <r>
      <rPr>
        <sz val="12"/>
        <rFont val="標楷體"/>
        <family val="4"/>
      </rPr>
      <t>衛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</si>
  <si>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小</t>
    </r>
    <r>
      <rPr>
        <sz val="7"/>
        <rFont val="標楷體"/>
        <family val="4"/>
      </rPr>
      <t>　</t>
    </r>
    <r>
      <rPr>
        <sz val="12"/>
        <rFont val="標楷體"/>
        <family val="4"/>
      </rPr>
      <t>池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</si>
  <si>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西</t>
    </r>
    <r>
      <rPr>
        <sz val="7"/>
        <rFont val="標楷體"/>
        <family val="4"/>
      </rPr>
      <t>　</t>
    </r>
    <r>
      <rPr>
        <sz val="12"/>
        <rFont val="標楷體"/>
        <family val="4"/>
      </rPr>
      <t>安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</si>
  <si>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興</t>
    </r>
    <r>
      <rPr>
        <sz val="7"/>
        <rFont val="標楷體"/>
        <family val="4"/>
      </rPr>
      <t>　</t>
    </r>
    <r>
      <rPr>
        <sz val="12"/>
        <rFont val="標楷體"/>
        <family val="4"/>
      </rPr>
      <t>仁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</si>
  <si>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成</t>
    </r>
    <r>
      <rPr>
        <sz val="7"/>
        <rFont val="標楷體"/>
        <family val="4"/>
      </rPr>
      <t>　</t>
    </r>
    <r>
      <rPr>
        <sz val="12"/>
        <rFont val="標楷體"/>
        <family val="4"/>
      </rPr>
      <t>功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</si>
  <si>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七</t>
    </r>
    <r>
      <rPr>
        <sz val="7"/>
        <rFont val="標楷體"/>
        <family val="4"/>
      </rPr>
      <t>　</t>
    </r>
    <r>
      <rPr>
        <sz val="12"/>
        <rFont val="標楷體"/>
        <family val="4"/>
      </rPr>
      <t>美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</si>
  <si>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</si>
  <si>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</si>
  <si>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公</t>
    </r>
    <r>
      <rPr>
        <sz val="12"/>
        <rFont val="標楷體"/>
        <family val="4"/>
      </rPr>
      <t>共</t>
    </r>
    <r>
      <rPr>
        <sz val="12"/>
        <rFont val="標楷體"/>
        <family val="4"/>
      </rPr>
      <t>給</t>
    </r>
    <r>
      <rPr>
        <sz val="12"/>
        <rFont val="標楷體"/>
        <family val="4"/>
      </rPr>
      <t>水</t>
    </r>
  </si>
  <si>
    <t>新　山　水　庫</t>
  </si>
  <si>
    <t>西　勢　水　庫</t>
  </si>
  <si>
    <r>
      <t>瑪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陵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</si>
  <si>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蘭潭水庫</t>
  </si>
  <si>
    <t>混凝土壩</t>
  </si>
  <si>
    <t>田浦水庫</t>
  </si>
  <si>
    <t>擎天水庫</t>
  </si>
  <si>
    <t>金沙水庫</t>
  </si>
  <si>
    <t>瓊林水庫</t>
  </si>
  <si>
    <t>山西水庫</t>
  </si>
  <si>
    <t>(同慈湖水庫、西湖、蓮湖、菱湖、榮湖、田浦水庫、擎天水庫、金沙水庫、太湖、蘭湖、陽明湖、瓊林水庫、山西水庫)</t>
  </si>
  <si>
    <t>蘭　　湖</t>
  </si>
  <si>
    <t>太　　湖</t>
  </si>
  <si>
    <t>蓮　　湖</t>
  </si>
  <si>
    <r>
      <t>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湖</t>
    </r>
  </si>
  <si>
    <t>(同阪里水庫、東湧水庫、津沙水庫、津沙一號水庫、儲水沃水庫、秋桂山水庫、勝利水庫)</t>
  </si>
  <si>
    <t>北竿鄉</t>
  </si>
  <si>
    <t>混凝土壩</t>
  </si>
  <si>
    <t>公共給水</t>
  </si>
  <si>
    <t>東引鄉</t>
  </si>
  <si>
    <t>南竿鄉</t>
  </si>
  <si>
    <t>津沙一號水庫</t>
  </si>
  <si>
    <r>
      <t>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</si>
  <si>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東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</si>
  <si>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阪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</si>
  <si>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勝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</si>
  <si>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</si>
  <si>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</si>
  <si>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</si>
  <si>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時間別及</t>
  </si>
  <si>
    <t>水庫所在縣市別</t>
  </si>
  <si>
    <t>八十六年五月底</t>
  </si>
  <si>
    <t>八十六年底</t>
  </si>
  <si>
    <t>八十七年底</t>
  </si>
  <si>
    <t>八十八年底</t>
  </si>
  <si>
    <t>臺灣省合計</t>
  </si>
  <si>
    <t>臺北市</t>
  </si>
  <si>
    <t>高雄市</t>
  </si>
  <si>
    <t>金門縣</t>
  </si>
  <si>
    <t>連江縣</t>
  </si>
  <si>
    <t>馬　鞍　壩</t>
  </si>
  <si>
    <t>石　岡　壩</t>
  </si>
  <si>
    <t>(同德基水庫、青山壩、谷關水庫、天輪壩、馬鞍壩、石岡壩)</t>
  </si>
  <si>
    <t>水庫或壩堰</t>
  </si>
  <si>
    <t>水庫或壩堰</t>
  </si>
  <si>
    <t>水庫或壩堰</t>
  </si>
  <si>
    <t xml:space="preserve">…  </t>
  </si>
  <si>
    <t xml:space="preserve">…  </t>
  </si>
  <si>
    <t xml:space="preserve">…  </t>
  </si>
  <si>
    <t xml:space="preserve">… </t>
  </si>
  <si>
    <t>水庫或壩堰</t>
  </si>
  <si>
    <t>客雅溪</t>
  </si>
  <si>
    <t>新竹市</t>
  </si>
  <si>
    <t>土石壩</t>
  </si>
  <si>
    <t>(   同   谷   關   、   德   基   、   石   岡   壩   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</si>
  <si>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</si>
  <si>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</si>
  <si>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內</t>
    </r>
    <r>
      <rPr>
        <sz val="12"/>
        <rFont val="標楷體"/>
        <family val="4"/>
      </rPr>
      <t>埔</t>
    </r>
    <r>
      <rPr>
        <sz val="12"/>
        <rFont val="標楷體"/>
        <family val="4"/>
      </rPr>
      <t>子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</si>
  <si>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同澄清湖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阿公店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鳳山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</si>
  <si>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龍</t>
    </r>
    <r>
      <rPr>
        <sz val="12"/>
        <rFont val="標楷體"/>
        <family val="4"/>
      </rPr>
      <t>鑾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東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牡</t>
    </r>
    <r>
      <rPr>
        <sz val="12"/>
        <rFont val="標楷體"/>
        <family val="4"/>
      </rPr>
      <t>丹</t>
    </r>
    <r>
      <rPr>
        <sz val="12"/>
        <rFont val="標楷體"/>
        <family val="4"/>
      </rPr>
      <t>)</t>
    </r>
  </si>
  <si>
    <t>(同西勢、新山)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</si>
  <si>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</si>
  <si>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r>
      <t>(同劍潭、明德、永和山、鯉魚潭(</t>
    </r>
    <r>
      <rPr>
        <sz val="12"/>
        <rFont val="標楷體"/>
        <family val="4"/>
      </rPr>
      <t>1期</t>
    </r>
    <r>
      <rPr>
        <sz val="12"/>
        <rFont val="標楷體"/>
        <family val="4"/>
      </rPr>
      <t>)、扒子岡)</t>
    </r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</si>
  <si>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燥樹排攔河堰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</si>
  <si>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r>
      <t>(同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</si>
  <si>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後</t>
    </r>
    <r>
      <rPr>
        <sz val="12"/>
        <rFont val="標楷體"/>
        <family val="4"/>
      </rPr>
      <t>村</t>
    </r>
    <r>
      <rPr>
        <sz val="12"/>
        <rFont val="標楷體"/>
        <family val="4"/>
      </rPr>
      <t>堰</t>
    </r>
    <r>
      <rPr>
        <sz val="12"/>
        <rFont val="標楷體"/>
        <family val="4"/>
      </rPr>
      <t>)</t>
    </r>
  </si>
  <si>
    <t>(同粗坑堰)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</si>
  <si>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翡</t>
    </r>
    <r>
      <rPr>
        <sz val="12"/>
        <rFont val="標楷體"/>
        <family val="4"/>
      </rPr>
      <t>翠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碧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)</t>
    </r>
  </si>
  <si>
    <r>
      <t xml:space="preserve"> 烏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溝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蓄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塘</t>
    </r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</si>
  <si>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</si>
  <si>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</si>
  <si>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新店市（石碇鄉、坪林鄉）</t>
  </si>
  <si>
    <t>後　村　堰</t>
  </si>
  <si>
    <t>三峽鎮、鶯歌鎮</t>
  </si>
  <si>
    <t>鶯歌鎮、樹林鎮</t>
  </si>
  <si>
    <t>給水、發電、防洪</t>
  </si>
  <si>
    <r>
      <t>混凝土堰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橡皮壩</t>
    </r>
  </si>
  <si>
    <t>(同翡翠水庫、阿玉壩、羅好壩、桂山壩、粗坑壩、直潭壩、青潭堰、碧潭攔河堰、鳶山堰、後村堰、三峽河堰)</t>
  </si>
  <si>
    <t>(同翡翠水庫、阿玉壩、羅好壩、桂山壩、粗坑壩、直潭壩、青潭堰、碧潭攔河堰、鳶山堰、後村堰、三峽河堰)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</si>
  <si>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</si>
  <si>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龍潭鄉、大溪鎮、復興鄉</t>
  </si>
  <si>
    <t>(同巴陵壩、榮華壩、石門水庫)</t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</si>
  <si>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</si>
  <si>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t>柴梳溪、上坪溪</t>
  </si>
  <si>
    <t>(同寶山水庫、隆恩堰、大埔水庫)</t>
  </si>
  <si>
    <t>竹東鎮、竹北市</t>
  </si>
  <si>
    <r>
      <t>北</t>
    </r>
    <r>
      <rPr>
        <sz val="12"/>
        <rFont val="標楷體"/>
        <family val="4"/>
      </rPr>
      <t>坑</t>
    </r>
    <r>
      <rPr>
        <sz val="12"/>
        <rFont val="標楷體"/>
        <family val="4"/>
      </rPr>
      <t>溝、南庄溪</t>
    </r>
  </si>
  <si>
    <t>頭份鎮、三灣鄉</t>
  </si>
  <si>
    <t>景山溪、大安溪</t>
  </si>
  <si>
    <t>發電、引水</t>
  </si>
  <si>
    <t>大甲溪</t>
  </si>
  <si>
    <t>大甲溪、志樂溪</t>
  </si>
  <si>
    <t>混凝土拱壩</t>
  </si>
  <si>
    <t>(同大旗堰、北山坑堰、霧社水庫、奧萬大壩、武界壩、日月潭水庫、明湖水庫、明潭水庫、銃櫃壩、鹿谷堰、頭社水庫、集集攔河堰 )</t>
  </si>
  <si>
    <t>引           水</t>
  </si>
  <si>
    <t>混凝土心牆</t>
  </si>
  <si>
    <t>水里溪、五域溪、日月潭水庫</t>
  </si>
  <si>
    <t>水里溪、日月潭水庫</t>
  </si>
  <si>
    <t>大舌滿溪</t>
  </si>
  <si>
    <t>(同內埔子水庫、仁義潭水庫、曾文水庫)</t>
  </si>
  <si>
    <t>甲仙鄉</t>
  </si>
  <si>
    <t>混凝土壩</t>
  </si>
  <si>
    <t>灌溉、製糖、觀光</t>
  </si>
  <si>
    <t>灌溉、觀光</t>
  </si>
  <si>
    <t>灌溉、工業用水</t>
  </si>
  <si>
    <r>
      <t>灌溉</t>
    </r>
    <r>
      <rPr>
        <sz val="10"/>
        <rFont val="標楷體"/>
        <family val="4"/>
      </rPr>
      <t>、</t>
    </r>
    <r>
      <rPr>
        <sz val="12"/>
        <rFont val="標楷體"/>
        <family val="4"/>
      </rPr>
      <t>防洪</t>
    </r>
    <r>
      <rPr>
        <sz val="10"/>
        <rFont val="標楷體"/>
        <family val="4"/>
      </rPr>
      <t>、</t>
    </r>
    <r>
      <rPr>
        <sz val="12"/>
        <rFont val="標楷體"/>
        <family val="4"/>
      </rPr>
      <t>公共給水</t>
    </r>
    <r>
      <rPr>
        <sz val="10"/>
        <rFont val="標楷體"/>
        <family val="4"/>
      </rPr>
      <t>、</t>
    </r>
    <r>
      <rPr>
        <sz val="12"/>
        <rFont val="標楷體"/>
        <family val="4"/>
      </rPr>
      <t>觀光</t>
    </r>
  </si>
  <si>
    <t>茄苓崁溪</t>
  </si>
  <si>
    <t>官田溪、曾文溪</t>
  </si>
  <si>
    <t>後堀溪、旗山溪</t>
  </si>
  <si>
    <t>六甲鄉、官田鄉</t>
  </si>
  <si>
    <t>山上鄉</t>
  </si>
  <si>
    <t>阿公店溪</t>
  </si>
  <si>
    <t>、旗山溪</t>
  </si>
  <si>
    <t>燕巢鄉、</t>
  </si>
  <si>
    <t>田寮鄉</t>
  </si>
  <si>
    <t>汝仍溪、</t>
  </si>
  <si>
    <t>牡丹溪</t>
  </si>
  <si>
    <t xml:space="preserve"> (同卑南上圳攔河堰、酬勤水庫)</t>
  </si>
  <si>
    <t>(同卑南上圳攔河堰、酬勤水庫)</t>
  </si>
  <si>
    <t>龍溪、鳳溪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</si>
  <si>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堆石壩</t>
    </r>
  </si>
  <si>
    <t>西勢溪</t>
  </si>
  <si>
    <t>東勢坑溪</t>
  </si>
  <si>
    <t>瑪陵坑溪</t>
  </si>
  <si>
    <r>
      <t>混凝土心牆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土壩</t>
    </r>
  </si>
  <si>
    <t>(同蘭潭水庫)</t>
  </si>
  <si>
    <t>(同蘭潭水庫)</t>
  </si>
  <si>
    <t>西　　湖</t>
  </si>
  <si>
    <t>慈　　湖</t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</si>
  <si>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</si>
  <si>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</si>
  <si>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(同慈湖水庫、西湖、蓮湖、菱湖、榮湖、田浦水庫、擎天水庫、金沙水庫、太湖、蘭湖、陽明湖、瓊林水庫、山西水庫)</t>
  </si>
  <si>
    <t>金沙鎮</t>
  </si>
  <si>
    <t>土堤</t>
  </si>
  <si>
    <t>土壩</t>
  </si>
  <si>
    <t>混凝土壩</t>
  </si>
  <si>
    <t>南竿鄉</t>
  </si>
  <si>
    <t>南竿鄉</t>
  </si>
  <si>
    <t>混凝土牆</t>
  </si>
  <si>
    <t>滿水位面積</t>
  </si>
  <si>
    <r>
      <t>曹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圳</t>
    </r>
    <r>
      <rPr>
        <sz val="12"/>
        <rFont val="標楷體"/>
        <family val="4"/>
      </rPr>
      <t>攔河堰</t>
    </r>
  </si>
  <si>
    <t>(同甲仙攔河堰、阿公店水庫、觀音湖水庫、澄清湖水庫、鳳山水庫、土壟灣堰、中正湖水庫、高屏溪攔河堰、曹公圳攔河堰)</t>
  </si>
  <si>
    <t xml:space="preserve">     </t>
  </si>
  <si>
    <r>
      <t>白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</si>
  <si>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南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化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</si>
  <si>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鏡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面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</si>
  <si>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 xml:space="preserve">土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壟 灣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</si>
  <si>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鳳</t>
    </r>
    <r>
      <rPr>
        <sz val="14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4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</si>
  <si>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 xml:space="preserve"> 牡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 xml:space="preserve"> 丹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</si>
  <si>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榮　　湖</t>
  </si>
  <si>
    <t>菱　　湖</t>
  </si>
  <si>
    <t xml:space="preserve"> 資料來源：經濟部水利署公務統計報表。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</si>
  <si>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</si>
  <si>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○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</si>
  <si>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閘門</t>
    </r>
  </si>
  <si>
    <t xml:space="preserve"> 　　　　　2.總計欄與細數和不一致，係因四捨五入之故。</t>
  </si>
  <si>
    <t>臺北市現有水庫壩堰</t>
  </si>
  <si>
    <t>高雄市現有水庫壩堰</t>
  </si>
  <si>
    <t>排序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</si>
  <si>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</si>
  <si>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</si>
  <si>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</si>
  <si>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</si>
  <si>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</si>
  <si>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</si>
  <si>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</si>
  <si>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</si>
  <si>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</si>
  <si>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</si>
  <si>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90年底</t>
  </si>
  <si>
    <t>91年底</t>
  </si>
  <si>
    <t>92年底</t>
  </si>
  <si>
    <t>93年底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</si>
  <si>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</si>
  <si>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</si>
  <si>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</si>
  <si>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</si>
  <si>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</si>
  <si>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</si>
  <si>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</si>
  <si>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</si>
  <si>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</si>
  <si>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</si>
  <si>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</si>
  <si>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</si>
  <si>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</si>
  <si>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</si>
  <si>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</si>
  <si>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</si>
  <si>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</si>
  <si>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</si>
  <si>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</si>
  <si>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</si>
  <si>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</si>
  <si>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</si>
  <si>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</si>
  <si>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</si>
  <si>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</si>
  <si>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</si>
  <si>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</si>
  <si>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</si>
  <si>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94年底</t>
  </si>
  <si>
    <t>設計總容量</t>
  </si>
  <si>
    <t>公共給水、工業用水</t>
  </si>
  <si>
    <t>中港溪</t>
  </si>
  <si>
    <t>中央心層分土壩</t>
  </si>
  <si>
    <r>
      <t xml:space="preserve">  </t>
    </r>
    <r>
      <rPr>
        <sz val="12"/>
        <rFont val="標楷體"/>
        <family val="4"/>
      </rPr>
      <t>蘭陽溪</t>
    </r>
  </si>
  <si>
    <r>
      <t xml:space="preserve">   </t>
    </r>
    <r>
      <rPr>
        <sz val="12"/>
        <rFont val="標楷體"/>
        <family val="4"/>
      </rPr>
      <t>員山鄉</t>
    </r>
  </si>
  <si>
    <r>
      <t xml:space="preserve">     </t>
    </r>
    <r>
      <rPr>
        <sz val="12"/>
        <rFont val="標楷體"/>
        <family val="4"/>
      </rPr>
      <t>橡皮壩</t>
    </r>
  </si>
  <si>
    <t>灌溉、公共給水、攔砂</t>
  </si>
  <si>
    <t>(同鹿寮溪水庫、白河水庫、尖山埤水庫、德元埤水庫、烏山頭水庫、南化水庫、鏡面水庫、玉峰堰、鹽水埤水庫、虎頭埤水庫、)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</si>
  <si>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</si>
  <si>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(同鹿寮溪水庫、白河水庫、尖山埤水庫、德元埤水庫、烏山頭水庫、南化水庫、鏡面水庫、玉峰堰、鹽水埤水庫、虎頭埤水庫、)</t>
  </si>
  <si>
    <t>(壩深)25</t>
  </si>
  <si>
    <t>94年底</t>
  </si>
  <si>
    <t>設計總容量</t>
  </si>
  <si>
    <t>離島合計</t>
  </si>
  <si>
    <t>表1、現有水庫壩堰</t>
  </si>
  <si>
    <t xml:space="preserve"> 說　　明：1.自90年底起各縣市之有效容量及總容量不含數字不詳者，故總數亦不含。</t>
  </si>
  <si>
    <t>說明：1.青草湖已淤塞，不具備灌溉觀光功用。</t>
  </si>
  <si>
    <r>
      <t>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</si>
  <si>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</si>
  <si>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</si>
  <si>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(同鹿寮溪水庫、白河水庫、尖山埤水庫、德元埤水庫、烏山頭水庫、南化水庫、鏡面水庫、玉峰堰、鹽水埤水庫、虎頭埤水庫)</t>
  </si>
  <si>
    <t>(同鹿寮溪水庫、白河水庫、尖山埤水庫、德元埤水庫、烏山頭水庫、南化水庫、鏡面水庫、玉峰堰、鹽水埤水庫、虎頭埤水庫)</t>
  </si>
  <si>
    <r>
      <t>鹿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</si>
  <si>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t>北勢溪</t>
  </si>
  <si>
    <t>鹿谷鄉</t>
  </si>
  <si>
    <r>
      <t>寶山</t>
    </r>
    <r>
      <rPr>
        <sz val="12"/>
        <rFont val="標楷體"/>
        <family val="4"/>
      </rPr>
      <t>第二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</si>
  <si>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t>(同寶山水庫、寶山第二水庫、隆恩堰、大埔水庫)</t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</si>
  <si>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</si>
  <si>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t>(同羅東攔河堰、粗坑堰)</t>
  </si>
  <si>
    <r>
      <t>(</t>
    </r>
    <r>
      <rPr>
        <sz val="12"/>
        <rFont val="標楷體"/>
        <family val="4"/>
      </rPr>
      <t>同羅東攔河堰、粗坑堰</t>
    </r>
    <r>
      <rPr>
        <sz val="12"/>
        <rFont val="Times New Roman"/>
        <family val="1"/>
      </rPr>
      <t>)</t>
    </r>
  </si>
  <si>
    <t>粗　坑　堰</t>
  </si>
  <si>
    <t>羅東攔河堰</t>
  </si>
  <si>
    <t xml:space="preserve"> 　　　　　3.「設計總容量」欄93年底(含)以前為「總容量」。</t>
  </si>
  <si>
    <t>說明：「設計總容量」欄93年底(含)以前為「總容量」。</t>
  </si>
  <si>
    <t>　　　2.「設計總容量」欄93年底(含)以前為「總容量」。</t>
  </si>
  <si>
    <r>
      <t>頭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</si>
  <si>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表12之1、臺北縣現有水庫壩堰</t>
  </si>
  <si>
    <t>表12之1、臺北縣現有水庫壩堰(續)</t>
  </si>
  <si>
    <t>表13之1、宜蘭縣現有水庫壩堰</t>
  </si>
  <si>
    <t>表14之1、桃園縣現有水庫壩堰</t>
  </si>
  <si>
    <t>表15之1、新竹縣現有水庫壩堰</t>
  </si>
  <si>
    <t>表16之1、苗栗縣現有水庫壩堰</t>
  </si>
  <si>
    <t>表17之1、臺中縣現有水庫壩堰</t>
  </si>
  <si>
    <t>表19之1、南投縣現有水庫壩堰</t>
  </si>
  <si>
    <t>表19之1、南投縣現有水庫壩堰(續)</t>
  </si>
  <si>
    <t>表21之1、嘉義縣現有水庫壩堰</t>
  </si>
  <si>
    <t>表22之1、臺南縣現有水庫壩堰</t>
  </si>
  <si>
    <t>表22之1、臺南縣現有水庫壩堰(續)</t>
  </si>
  <si>
    <t>表23之1、高雄縣現有水庫壩堰</t>
  </si>
  <si>
    <t>表23之1、高雄縣現有水庫壩堰(續)</t>
  </si>
  <si>
    <t>表24之1、屏東縣現有水庫壩堰</t>
  </si>
  <si>
    <t>表25之1、臺東縣現有水庫壩堰</t>
  </si>
  <si>
    <t>表26之1、花蓮縣現有水庫壩堰</t>
  </si>
  <si>
    <t>表27之1、澎湖縣現有水庫壩堰</t>
  </si>
  <si>
    <t>表27之1、澎湖縣現有水庫壩堰(續)</t>
  </si>
  <si>
    <t>表28之1、基隆市現有水庫壩堰</t>
  </si>
  <si>
    <t>表31之1、嘉義市現有水庫壩堰</t>
  </si>
  <si>
    <t>表35之1、金門縣現有水庫壩堰</t>
  </si>
  <si>
    <t>表36之1、連江縣現有水庫壩堰</t>
  </si>
  <si>
    <t>表35之1、金門縣現有水庫壩堰(續)</t>
  </si>
  <si>
    <t>新竹市現有水庫壩堰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</si>
</sst>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0.0"/>
    <numFmt numFmtId="187" formatCode="0.000"/>
    <numFmt numFmtId="188" formatCode="0.0000"/>
    <numFmt numFmtId="189" formatCode="_(* #,##0.00_);_(* \(#,##0\);_(* &quot;-&quot;_);_(@_)"/>
    <numFmt numFmtId="190" formatCode="0.00_);[Red]\(0.00\)"/>
    <numFmt numFmtId="191" formatCode="0_);[Red]\(0\)"/>
    <numFmt numFmtId="192" formatCode="#,###;\-#;&quot;-&quot;"/>
    <numFmt numFmtId="193" formatCode="#,##0.00_);[Red]\(#,##0.00\)"/>
    <numFmt numFmtId="194" formatCode="\-\-\-"/>
    <numFmt numFmtId="195" formatCode="..."/>
    <numFmt numFmtId="196" formatCode="...\ \ \ "/>
    <numFmt numFmtId="197" formatCode="...\ \ "/>
    <numFmt numFmtId="198" formatCode="&quot;─&quot;"/>
    <numFmt numFmtId="199" formatCode="\-"/>
    <numFmt numFmtId="200" formatCode="\-\ \ "/>
    <numFmt numFmtId="201" formatCode="\-\ "/>
    <numFmt numFmtId="202" formatCode="_-* #,##0.0_-;\-* #,##0.0_-;_-* &quot;-&quot;?_-;_-@_-"/>
    <numFmt numFmtId="203" formatCode="0.00_ "/>
    <numFmt numFmtId="204" formatCode="0_ "/>
    <numFmt numFmtId="205" formatCode="#,##0_);[Red]\(#,##0\)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vertAlign val="superscript"/>
      <sz val="16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vertAlign val="superscript"/>
      <sz val="1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vertAlign val="superscript"/>
      <sz val="14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7"/>
      <name val="Times New Roman"/>
      <family val="1"/>
    </font>
    <font>
      <sz val="5"/>
      <name val="標楷體"/>
      <family val="4"/>
    </font>
    <font>
      <sz val="11.5"/>
      <name val="標楷體"/>
      <family val="4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85" fontId="6" fillId="0" borderId="0" xfId="16" applyNumberFormat="1" applyFont="1" applyAlignment="1">
      <alignment horizontal="centerContinuous"/>
    </xf>
    <xf numFmtId="185" fontId="6" fillId="0" borderId="0" xfId="16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185" fontId="6" fillId="0" borderId="1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1" fontId="7" fillId="0" borderId="2" xfId="16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185" fontId="5" fillId="0" borderId="0" xfId="16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185" fontId="5" fillId="0" borderId="1" xfId="16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centerContinuous" vertical="top"/>
    </xf>
    <xf numFmtId="0" fontId="6" fillId="0" borderId="4" xfId="0" applyFont="1" applyBorder="1" applyAlignment="1">
      <alignment horizontal="distributed"/>
    </xf>
    <xf numFmtId="0" fontId="6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185" fontId="6" fillId="0" borderId="2" xfId="16" applyNumberFormat="1" applyFont="1" applyBorder="1" applyAlignment="1">
      <alignment horizontal="centerContinuous"/>
    </xf>
    <xf numFmtId="11" fontId="10" fillId="0" borderId="2" xfId="16" applyNumberFormat="1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"/>
    </xf>
    <xf numFmtId="185" fontId="6" fillId="0" borderId="4" xfId="16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5" fontId="6" fillId="0" borderId="2" xfId="16" applyNumberFormat="1" applyFont="1" applyBorder="1" applyAlignment="1">
      <alignment horizontal="center"/>
    </xf>
    <xf numFmtId="185" fontId="6" fillId="0" borderId="2" xfId="16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85" fontId="5" fillId="0" borderId="0" xfId="16" applyNumberFormat="1" applyFont="1" applyAlignment="1">
      <alignment horizontal="centerContinuous"/>
    </xf>
    <xf numFmtId="0" fontId="6" fillId="0" borderId="5" xfId="0" applyFont="1" applyBorder="1" applyAlignment="1">
      <alignment/>
    </xf>
    <xf numFmtId="185" fontId="6" fillId="0" borderId="0" xfId="16" applyNumberFormat="1" applyFont="1" applyBorder="1" applyAlignment="1">
      <alignment horizontal="centerContinuous"/>
    </xf>
    <xf numFmtId="11" fontId="7" fillId="0" borderId="0" xfId="16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185" fontId="6" fillId="0" borderId="4" xfId="16" applyNumberFormat="1" applyFont="1" applyBorder="1" applyAlignment="1">
      <alignment horizontal="centerContinuous"/>
    </xf>
    <xf numFmtId="49" fontId="6" fillId="0" borderId="7" xfId="0" applyNumberFormat="1" applyFont="1" applyBorder="1" applyAlignment="1">
      <alignment horizontal="centerContinuous" vertical="center"/>
    </xf>
    <xf numFmtId="1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85" fontId="6" fillId="0" borderId="6" xfId="16" applyNumberFormat="1" applyFont="1" applyBorder="1" applyAlignment="1">
      <alignment horizontal="center"/>
    </xf>
    <xf numFmtId="185" fontId="6" fillId="0" borderId="6" xfId="16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85" fontId="6" fillId="0" borderId="5" xfId="16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right"/>
    </xf>
    <xf numFmtId="185" fontId="6" fillId="0" borderId="2" xfId="16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Continuous" vertical="center" wrapText="1"/>
    </xf>
    <xf numFmtId="185" fontId="6" fillId="0" borderId="4" xfId="16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Continuous" vertical="center" wrapText="1"/>
    </xf>
    <xf numFmtId="49" fontId="13" fillId="0" borderId="4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4" xfId="0" applyNumberFormat="1" applyFont="1" applyBorder="1" applyAlignment="1">
      <alignment horizontal="centerContinuous" vertical="center"/>
    </xf>
    <xf numFmtId="49" fontId="14" fillId="0" borderId="4" xfId="0" applyNumberFormat="1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/>
    </xf>
    <xf numFmtId="11" fontId="12" fillId="0" borderId="2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85" fontId="6" fillId="0" borderId="4" xfId="1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5" fontId="6" fillId="0" borderId="4" xfId="16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NumberFormat="1" applyFont="1" applyBorder="1" applyAlignment="1">
      <alignment horizontal="distributed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85" fontId="6" fillId="0" borderId="4" xfId="16" applyNumberFormat="1" applyFont="1" applyBorder="1" applyAlignment="1">
      <alignment horizontal="right" vertical="center"/>
    </xf>
    <xf numFmtId="185" fontId="6" fillId="0" borderId="4" xfId="16" applyNumberFormat="1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10" fillId="0" borderId="4" xfId="0" applyNumberFormat="1" applyFont="1" applyBorder="1" applyAlignment="1">
      <alignment horizontal="centerContinuous" vertical="center" shrinkToFit="1"/>
    </xf>
    <xf numFmtId="49" fontId="6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shrinkToFit="1"/>
    </xf>
    <xf numFmtId="49" fontId="6" fillId="0" borderId="4" xfId="0" applyNumberFormat="1" applyFont="1" applyBorder="1" applyAlignment="1">
      <alignment horizontal="distributed"/>
    </xf>
    <xf numFmtId="49" fontId="6" fillId="0" borderId="2" xfId="0" applyNumberFormat="1" applyFont="1" applyBorder="1" applyAlignment="1">
      <alignment horizontal="distributed"/>
    </xf>
    <xf numFmtId="0" fontId="9" fillId="0" borderId="6" xfId="0" applyFont="1" applyBorder="1" applyAlignment="1">
      <alignment horizontal="centerContinuous"/>
    </xf>
    <xf numFmtId="11" fontId="10" fillId="0" borderId="4" xfId="16" applyNumberFormat="1" applyFont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Continuous"/>
    </xf>
    <xf numFmtId="185" fontId="1" fillId="0" borderId="0" xfId="16" applyNumberFormat="1" applyFont="1" applyBorder="1" applyAlignment="1" applyProtection="1">
      <alignment horizontal="centerContinuous" vertical="center"/>
      <protection/>
    </xf>
    <xf numFmtId="185" fontId="1" fillId="0" borderId="8" xfId="16" applyNumberFormat="1" applyFont="1" applyBorder="1" applyAlignment="1" applyProtection="1">
      <alignment horizontal="centerContinuous" vertical="center"/>
      <protection/>
    </xf>
    <xf numFmtId="185" fontId="1" fillId="0" borderId="4" xfId="16" applyNumberFormat="1" applyFont="1" applyBorder="1" applyAlignment="1" applyProtection="1">
      <alignment horizontal="left" vertical="center" indent="2"/>
      <protection/>
    </xf>
    <xf numFmtId="49" fontId="6" fillId="0" borderId="4" xfId="0" applyNumberFormat="1" applyFont="1" applyBorder="1" applyAlignment="1">
      <alignment horizontal="centerContinuous" shrinkToFit="1"/>
    </xf>
    <xf numFmtId="49" fontId="13" fillId="0" borderId="0" xfId="0" applyNumberFormat="1" applyFont="1" applyBorder="1" applyAlignment="1">
      <alignment horizontal="centerContinuous" shrinkToFit="1"/>
    </xf>
    <xf numFmtId="185" fontId="1" fillId="0" borderId="0" xfId="16" applyNumberFormat="1" applyFont="1" applyBorder="1" applyAlignment="1" applyProtection="1">
      <alignment horizontal="centerContinuous" shrinkToFit="1"/>
      <protection/>
    </xf>
    <xf numFmtId="185" fontId="1" fillId="0" borderId="8" xfId="16" applyNumberFormat="1" applyFont="1" applyBorder="1" applyAlignment="1" applyProtection="1">
      <alignment horizontal="centerContinuous" shrinkToFit="1"/>
      <protection/>
    </xf>
    <xf numFmtId="49" fontId="6" fillId="0" borderId="0" xfId="0" applyNumberFormat="1" applyFont="1" applyBorder="1" applyAlignment="1">
      <alignment horizontal="centerContinuous" shrinkToFit="1"/>
    </xf>
    <xf numFmtId="0" fontId="6" fillId="0" borderId="7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185" fontId="1" fillId="0" borderId="10" xfId="16" applyNumberFormat="1" applyFont="1" applyBorder="1" applyAlignment="1" applyProtection="1">
      <alignment horizontal="centerContinuous" vertical="center"/>
      <protection/>
    </xf>
    <xf numFmtId="185" fontId="1" fillId="0" borderId="11" xfId="16" applyNumberFormat="1" applyFont="1" applyBorder="1" applyAlignment="1" applyProtection="1">
      <alignment horizontal="centerContinuous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0" xfId="0" applyNumberFormat="1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Continuous" vertical="center"/>
    </xf>
    <xf numFmtId="185" fontId="6" fillId="0" borderId="3" xfId="16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centerContinuous" vertical="center"/>
    </xf>
    <xf numFmtId="185" fontId="1" fillId="0" borderId="6" xfId="16" applyNumberFormat="1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>
      <alignment horizontal="distributed"/>
    </xf>
    <xf numFmtId="185" fontId="6" fillId="0" borderId="6" xfId="16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/>
    </xf>
    <xf numFmtId="194" fontId="6" fillId="0" borderId="6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distributed"/>
    </xf>
    <xf numFmtId="0" fontId="6" fillId="0" borderId="4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5" fontId="24" fillId="0" borderId="0" xfId="16" applyNumberFormat="1" applyFont="1" applyBorder="1" applyAlignment="1" applyProtection="1">
      <alignment horizontal="centerContinuous" vertical="center" shrinkToFit="1"/>
      <protection/>
    </xf>
    <xf numFmtId="185" fontId="24" fillId="0" borderId="8" xfId="16" applyNumberFormat="1" applyFont="1" applyBorder="1" applyAlignment="1" applyProtection="1">
      <alignment horizontal="centerContinuous" vertical="center" shrinkToFit="1"/>
      <protection/>
    </xf>
    <xf numFmtId="0" fontId="6" fillId="0" borderId="6" xfId="0" applyFont="1" applyBorder="1" applyAlignment="1">
      <alignment horizontal="center" vertical="top"/>
    </xf>
    <xf numFmtId="49" fontId="6" fillId="0" borderId="4" xfId="0" applyNumberFormat="1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5" fontId="6" fillId="0" borderId="0" xfId="16" applyNumberFormat="1" applyFont="1" applyAlignment="1">
      <alignment vertical="center"/>
    </xf>
    <xf numFmtId="185" fontId="29" fillId="0" borderId="0" xfId="16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181" fontId="29" fillId="0" borderId="4" xfId="0" applyNumberFormat="1" applyFont="1" applyBorder="1" applyAlignment="1">
      <alignment horizontal="right"/>
    </xf>
    <xf numFmtId="181" fontId="29" fillId="0" borderId="6" xfId="0" applyNumberFormat="1" applyFont="1" applyBorder="1" applyAlignment="1">
      <alignment horizontal="centerContinuous"/>
    </xf>
    <xf numFmtId="189" fontId="29" fillId="0" borderId="4" xfId="16" applyNumberFormat="1" applyFont="1" applyBorder="1" applyAlignment="1">
      <alignment horizontal="left"/>
    </xf>
    <xf numFmtId="181" fontId="29" fillId="0" borderId="4" xfId="16" applyNumberFormat="1" applyFont="1" applyBorder="1" applyAlignment="1">
      <alignment horizontal="centerContinuous"/>
    </xf>
    <xf numFmtId="181" fontId="29" fillId="0" borderId="4" xfId="0" applyNumberFormat="1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/>
    </xf>
    <xf numFmtId="0" fontId="6" fillId="0" borderId="9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1" fontId="10" fillId="0" borderId="6" xfId="16" applyNumberFormat="1" applyFont="1" applyBorder="1" applyAlignment="1">
      <alignment horizontal="centerContinuous"/>
    </xf>
    <xf numFmtId="0" fontId="6" fillId="0" borderId="5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distributed"/>
    </xf>
    <xf numFmtId="194" fontId="6" fillId="0" borderId="5" xfId="0" applyNumberFormat="1" applyFont="1" applyFill="1" applyBorder="1" applyAlignment="1">
      <alignment horizontal="center" wrapText="1"/>
    </xf>
    <xf numFmtId="49" fontId="1" fillId="0" borderId="0" xfId="16" applyNumberFormat="1" applyFont="1" applyBorder="1" applyAlignment="1" applyProtection="1">
      <alignment horizontal="centerContinuous" shrinkToFit="1"/>
      <protection/>
    </xf>
    <xf numFmtId="49" fontId="6" fillId="0" borderId="4" xfId="16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/>
    </xf>
    <xf numFmtId="194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5" fontId="6" fillId="0" borderId="5" xfId="16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distributed" vertical="top"/>
    </xf>
    <xf numFmtId="0" fontId="6" fillId="0" borderId="4" xfId="0" applyFont="1" applyBorder="1" applyAlignment="1">
      <alignment horizontal="distributed" vertical="top"/>
    </xf>
    <xf numFmtId="0" fontId="6" fillId="0" borderId="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185" fontId="6" fillId="0" borderId="0" xfId="16" applyNumberFormat="1" applyFont="1" applyBorder="1" applyAlignment="1">
      <alignment/>
    </xf>
    <xf numFmtId="185" fontId="6" fillId="0" borderId="13" xfId="16" applyNumberFormat="1" applyFont="1" applyBorder="1" applyAlignment="1">
      <alignment horizontal="centerContinuous"/>
    </xf>
    <xf numFmtId="0" fontId="9" fillId="0" borderId="9" xfId="0" applyFont="1" applyBorder="1" applyAlignment="1">
      <alignment horizontal="distributed" vertical="center"/>
    </xf>
    <xf numFmtId="192" fontId="9" fillId="0" borderId="5" xfId="0" applyNumberFormat="1" applyFont="1" applyBorder="1" applyAlignment="1">
      <alignment vertical="center"/>
    </xf>
    <xf numFmtId="189" fontId="9" fillId="0" borderId="5" xfId="0" applyNumberFormat="1" applyFont="1" applyBorder="1" applyAlignment="1">
      <alignment vertical="center"/>
    </xf>
    <xf numFmtId="189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5" fontId="9" fillId="0" borderId="0" xfId="16" applyNumberFormat="1" applyFont="1" applyAlignment="1">
      <alignment/>
    </xf>
    <xf numFmtId="0" fontId="32" fillId="0" borderId="0" xfId="0" applyFont="1" applyBorder="1" applyAlignment="1">
      <alignment horizontal="distributed" vertical="center"/>
    </xf>
    <xf numFmtId="181" fontId="32" fillId="0" borderId="4" xfId="0" applyNumberFormat="1" applyFont="1" applyBorder="1" applyAlignment="1">
      <alignment horizontal="left" vertical="center"/>
    </xf>
    <xf numFmtId="181" fontId="32" fillId="0" borderId="6" xfId="0" applyNumberFormat="1" applyFont="1" applyBorder="1" applyAlignment="1">
      <alignment horizontal="centerContinuous" vertical="center"/>
    </xf>
    <xf numFmtId="189" fontId="32" fillId="0" borderId="4" xfId="16" applyNumberFormat="1" applyFont="1" applyBorder="1" applyAlignment="1">
      <alignment horizontal="left" vertical="center"/>
    </xf>
    <xf numFmtId="181" fontId="32" fillId="0" borderId="4" xfId="16" applyNumberFormat="1" applyFont="1" applyBorder="1" applyAlignment="1">
      <alignment horizontal="centerContinuous" vertical="center"/>
    </xf>
    <xf numFmtId="185" fontId="32" fillId="0" borderId="0" xfId="16" applyNumberFormat="1" applyFont="1" applyAlignment="1">
      <alignment vertical="center"/>
    </xf>
    <xf numFmtId="0" fontId="32" fillId="0" borderId="8" xfId="0" applyFont="1" applyBorder="1" applyAlignment="1">
      <alignment horizontal="distributed" vertical="center"/>
    </xf>
    <xf numFmtId="181" fontId="32" fillId="0" borderId="6" xfId="0" applyNumberFormat="1" applyFont="1" applyBorder="1" applyAlignment="1">
      <alignment horizontal="left" vertical="center"/>
    </xf>
    <xf numFmtId="189" fontId="32" fillId="0" borderId="6" xfId="0" applyNumberFormat="1" applyFont="1" applyBorder="1" applyAlignment="1">
      <alignment horizontal="left" vertical="center"/>
    </xf>
    <xf numFmtId="181" fontId="32" fillId="0" borderId="4" xfId="0" applyNumberFormat="1" applyFont="1" applyBorder="1" applyAlignment="1">
      <alignment vertical="center"/>
    </xf>
    <xf numFmtId="181" fontId="32" fillId="0" borderId="6" xfId="0" applyNumberFormat="1" applyFont="1" applyBorder="1" applyAlignment="1">
      <alignment vertical="center"/>
    </xf>
    <xf numFmtId="181" fontId="32" fillId="0" borderId="4" xfId="16" applyNumberFormat="1" applyFont="1" applyBorder="1" applyAlignment="1">
      <alignment vertical="center"/>
    </xf>
    <xf numFmtId="192" fontId="32" fillId="0" borderId="4" xfId="0" applyNumberFormat="1" applyFont="1" applyBorder="1" applyAlignment="1">
      <alignment vertical="center"/>
    </xf>
    <xf numFmtId="185" fontId="32" fillId="0" borderId="4" xfId="0" applyNumberFormat="1" applyFont="1" applyBorder="1" applyAlignment="1">
      <alignment vertical="center"/>
    </xf>
    <xf numFmtId="181" fontId="32" fillId="0" borderId="6" xfId="16" applyNumberFormat="1" applyFont="1" applyBorder="1" applyAlignment="1">
      <alignment vertical="center"/>
    </xf>
    <xf numFmtId="185" fontId="32" fillId="0" borderId="0" xfId="16" applyNumberFormat="1" applyFont="1" applyBorder="1" applyAlignment="1">
      <alignment vertical="center"/>
    </xf>
    <xf numFmtId="0" fontId="32" fillId="0" borderId="0" xfId="0" applyFont="1" applyBorder="1" applyAlignment="1">
      <alignment/>
    </xf>
    <xf numFmtId="197" fontId="1" fillId="0" borderId="6" xfId="16" applyNumberFormat="1" applyFont="1" applyBorder="1" applyAlignment="1">
      <alignment horizontal="right" vertical="center"/>
    </xf>
    <xf numFmtId="197" fontId="1" fillId="0" borderId="4" xfId="16" applyNumberFormat="1" applyFont="1" applyBorder="1" applyAlignment="1">
      <alignment horizontal="right" vertical="center"/>
    </xf>
    <xf numFmtId="197" fontId="1" fillId="0" borderId="2" xfId="16" applyNumberFormat="1" applyFont="1" applyBorder="1" applyAlignment="1">
      <alignment horizontal="right" vertical="center"/>
    </xf>
    <xf numFmtId="197" fontId="1" fillId="0" borderId="5" xfId="16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185" fontId="6" fillId="0" borderId="6" xfId="16" applyNumberFormat="1" applyFont="1" applyBorder="1" applyAlignment="1" applyProtection="1">
      <alignment horizontal="centerContinuous" vertical="center"/>
      <protection/>
    </xf>
    <xf numFmtId="201" fontId="24" fillId="0" borderId="4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185" fontId="6" fillId="0" borderId="8" xfId="16" applyNumberFormat="1" applyFont="1" applyBorder="1" applyAlignment="1">
      <alignment/>
    </xf>
    <xf numFmtId="185" fontId="6" fillId="0" borderId="8" xfId="16" applyNumberFormat="1" applyFont="1" applyBorder="1" applyAlignment="1">
      <alignment vertical="center"/>
    </xf>
    <xf numFmtId="185" fontId="6" fillId="0" borderId="8" xfId="16" applyNumberFormat="1" applyFont="1" applyBorder="1" applyAlignment="1">
      <alignment horizontal="centerContinuous"/>
    </xf>
    <xf numFmtId="49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  <xf numFmtId="185" fontId="6" fillId="0" borderId="0" xfId="16" applyNumberFormat="1" applyFont="1" applyBorder="1" applyAlignment="1">
      <alignment horizontal="center"/>
    </xf>
    <xf numFmtId="185" fontId="1" fillId="0" borderId="0" xfId="16" applyNumberFormat="1" applyFont="1" applyBorder="1" applyAlignment="1" applyProtection="1">
      <alignment horizontal="left" vertical="center" indent="3"/>
      <protection/>
    </xf>
    <xf numFmtId="185" fontId="6" fillId="0" borderId="0" xfId="16" applyNumberFormat="1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4" xfId="0" applyNumberFormat="1" applyBorder="1" applyAlignment="1">
      <alignment vertical="top" wrapText="1"/>
    </xf>
    <xf numFmtId="185" fontId="6" fillId="0" borderId="4" xfId="16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97" fontId="1" fillId="0" borderId="3" xfId="16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distributed" vertical="top" wrapText="1"/>
    </xf>
    <xf numFmtId="197" fontId="1" fillId="0" borderId="5" xfId="16" applyNumberFormat="1" applyFont="1" applyBorder="1" applyAlignment="1">
      <alignment horizontal="right"/>
    </xf>
    <xf numFmtId="0" fontId="6" fillId="0" borderId="8" xfId="0" applyFont="1" applyBorder="1" applyAlignment="1">
      <alignment horizontal="distributed" vertical="top"/>
    </xf>
    <xf numFmtId="0" fontId="6" fillId="0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49" fontId="6" fillId="0" borderId="4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centerContinuous" vertical="top" shrinkToFit="1"/>
    </xf>
    <xf numFmtId="185" fontId="1" fillId="0" borderId="0" xfId="16" applyNumberFormat="1" applyFont="1" applyBorder="1" applyAlignment="1" applyProtection="1">
      <alignment horizontal="centerContinuous" vertical="top" shrinkToFit="1"/>
      <protection/>
    </xf>
    <xf numFmtId="185" fontId="6" fillId="0" borderId="0" xfId="16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Continuous" vertical="top"/>
    </xf>
    <xf numFmtId="184" fontId="6" fillId="0" borderId="4" xfId="16" applyNumberFormat="1" applyFont="1" applyBorder="1" applyAlignment="1">
      <alignment horizontal="right" vertical="top"/>
    </xf>
    <xf numFmtId="184" fontId="6" fillId="0" borderId="4" xfId="16" applyNumberFormat="1" applyFont="1" applyBorder="1" applyAlignment="1">
      <alignment horizontal="right" vertical="center"/>
    </xf>
    <xf numFmtId="181" fontId="6" fillId="0" borderId="4" xfId="16" applyNumberFormat="1" applyFont="1" applyBorder="1" applyAlignment="1">
      <alignment horizontal="right" vertical="center"/>
    </xf>
    <xf numFmtId="184" fontId="6" fillId="0" borderId="2" xfId="16" applyNumberFormat="1" applyFont="1" applyBorder="1" applyAlignment="1">
      <alignment horizontal="right" vertical="center"/>
    </xf>
    <xf numFmtId="181" fontId="6" fillId="0" borderId="0" xfId="16" applyNumberFormat="1" applyFont="1" applyAlignment="1">
      <alignment/>
    </xf>
    <xf numFmtId="184" fontId="6" fillId="0" borderId="4" xfId="16" applyNumberFormat="1" applyFont="1" applyBorder="1" applyAlignment="1">
      <alignment horizontal="center"/>
    </xf>
    <xf numFmtId="181" fontId="1" fillId="0" borderId="4" xfId="16" applyNumberFormat="1" applyFont="1" applyBorder="1" applyAlignment="1">
      <alignment horizontal="right" vertical="center"/>
    </xf>
    <xf numFmtId="181" fontId="6" fillId="0" borderId="4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/>
    </xf>
    <xf numFmtId="197" fontId="1" fillId="0" borderId="4" xfId="16" applyNumberFormat="1" applyFont="1" applyBorder="1" applyAlignment="1">
      <alignment horizontal="right"/>
    </xf>
    <xf numFmtId="181" fontId="6" fillId="0" borderId="4" xfId="16" applyNumberFormat="1" applyFont="1" applyBorder="1" applyAlignment="1">
      <alignment vertical="center"/>
    </xf>
    <xf numFmtId="184" fontId="6" fillId="0" borderId="6" xfId="16" applyNumberFormat="1" applyFont="1" applyBorder="1" applyAlignment="1">
      <alignment horizontal="center"/>
    </xf>
    <xf numFmtId="184" fontId="1" fillId="0" borderId="6" xfId="16" applyNumberFormat="1" applyFont="1" applyBorder="1" applyAlignment="1">
      <alignment horizontal="right" vertical="center"/>
    </xf>
    <xf numFmtId="184" fontId="6" fillId="0" borderId="5" xfId="16" applyNumberFormat="1" applyFont="1" applyBorder="1" applyAlignment="1">
      <alignment horizontal="center"/>
    </xf>
    <xf numFmtId="181" fontId="6" fillId="0" borderId="6" xfId="16" applyNumberFormat="1" applyFont="1" applyBorder="1" applyAlignment="1">
      <alignment horizontal="center"/>
    </xf>
    <xf numFmtId="181" fontId="6" fillId="0" borderId="6" xfId="16" applyNumberFormat="1" applyFont="1" applyBorder="1" applyAlignment="1">
      <alignment/>
    </xf>
    <xf numFmtId="181" fontId="1" fillId="0" borderId="6" xfId="16" applyNumberFormat="1" applyFont="1" applyBorder="1" applyAlignment="1">
      <alignment horizontal="right" vertical="center"/>
    </xf>
    <xf numFmtId="181" fontId="6" fillId="0" borderId="5" xfId="16" applyNumberFormat="1" applyFont="1" applyBorder="1" applyAlignment="1">
      <alignment horizontal="center"/>
    </xf>
    <xf numFmtId="181" fontId="6" fillId="0" borderId="5" xfId="16" applyNumberFormat="1" applyFont="1" applyBorder="1" applyAlignment="1">
      <alignment/>
    </xf>
    <xf numFmtId="181" fontId="6" fillId="0" borderId="6" xfId="16" applyNumberFormat="1" applyFont="1" applyBorder="1" applyAlignment="1">
      <alignment/>
    </xf>
    <xf numFmtId="181" fontId="6" fillId="0" borderId="4" xfId="16" applyNumberFormat="1" applyFont="1" applyBorder="1" applyAlignment="1">
      <alignment horizontal="right" vertical="top"/>
    </xf>
    <xf numFmtId="197" fontId="1" fillId="0" borderId="2" xfId="16" applyNumberFormat="1" applyFont="1" applyBorder="1" applyAlignment="1">
      <alignment horizontal="right"/>
    </xf>
    <xf numFmtId="181" fontId="9" fillId="0" borderId="5" xfId="0" applyNumberFormat="1" applyFont="1" applyBorder="1" applyAlignment="1">
      <alignment vertical="center"/>
    </xf>
    <xf numFmtId="184" fontId="6" fillId="0" borderId="4" xfId="16" applyNumberFormat="1" applyFont="1" applyBorder="1" applyAlignment="1">
      <alignment vertical="center"/>
    </xf>
    <xf numFmtId="184" fontId="6" fillId="0" borderId="4" xfId="16" applyNumberFormat="1" applyFont="1" applyBorder="1" applyAlignment="1">
      <alignment vertical="top"/>
    </xf>
    <xf numFmtId="184" fontId="6" fillId="0" borderId="4" xfId="16" applyNumberFormat="1" applyFont="1" applyBorder="1" applyAlignment="1">
      <alignment horizontal="center" vertical="center"/>
    </xf>
    <xf numFmtId="184" fontId="6" fillId="0" borderId="4" xfId="16" applyNumberFormat="1" applyFont="1" applyBorder="1" applyAlignment="1">
      <alignment horizontal="center" vertical="top"/>
    </xf>
    <xf numFmtId="184" fontId="6" fillId="0" borderId="2" xfId="16" applyNumberFormat="1" applyFont="1" applyBorder="1" applyAlignment="1">
      <alignment horizontal="center" vertical="center"/>
    </xf>
    <xf numFmtId="181" fontId="6" fillId="0" borderId="4" xfId="16" applyNumberFormat="1" applyFont="1" applyBorder="1" applyAlignment="1">
      <alignment vertical="top" wrapText="1"/>
    </xf>
    <xf numFmtId="181" fontId="6" fillId="0" borderId="4" xfId="16" applyNumberFormat="1" applyFont="1" applyBorder="1" applyAlignment="1">
      <alignment horizontal="center" vertical="center"/>
    </xf>
    <xf numFmtId="181" fontId="6" fillId="0" borderId="2" xfId="16" applyNumberFormat="1" applyFont="1" applyBorder="1" applyAlignment="1">
      <alignment horizontal="center" vertical="center"/>
    </xf>
    <xf numFmtId="181" fontId="6" fillId="0" borderId="2" xfId="16" applyNumberFormat="1" applyFont="1" applyBorder="1" applyAlignment="1">
      <alignment vertical="center"/>
    </xf>
    <xf numFmtId="181" fontId="6" fillId="0" borderId="0" xfId="0" applyNumberFormat="1" applyFont="1" applyAlignment="1">
      <alignment/>
    </xf>
    <xf numFmtId="184" fontId="6" fillId="0" borderId="2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/>
    </xf>
    <xf numFmtId="181" fontId="6" fillId="0" borderId="2" xfId="16" applyNumberFormat="1" applyFont="1" applyBorder="1" applyAlignment="1">
      <alignment/>
    </xf>
    <xf numFmtId="181" fontId="6" fillId="0" borderId="4" xfId="16" applyNumberFormat="1" applyFont="1" applyBorder="1" applyAlignment="1">
      <alignment vertical="top"/>
    </xf>
    <xf numFmtId="181" fontId="6" fillId="0" borderId="2" xfId="16" applyNumberFormat="1" applyFont="1" applyBorder="1" applyAlignment="1">
      <alignment horizontal="center"/>
    </xf>
    <xf numFmtId="181" fontId="6" fillId="0" borderId="4" xfId="16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shrinkToFit="1"/>
    </xf>
    <xf numFmtId="181" fontId="6" fillId="0" borderId="5" xfId="16" applyNumberFormat="1" applyFont="1" applyBorder="1" applyAlignment="1">
      <alignment/>
    </xf>
    <xf numFmtId="184" fontId="6" fillId="0" borderId="4" xfId="16" applyNumberFormat="1" applyFont="1" applyBorder="1" applyAlignment="1">
      <alignment/>
    </xf>
    <xf numFmtId="184" fontId="6" fillId="0" borderId="2" xfId="16" applyNumberFormat="1" applyFont="1" applyBorder="1" applyAlignment="1">
      <alignment/>
    </xf>
    <xf numFmtId="184" fontId="6" fillId="0" borderId="6" xfId="16" applyNumberFormat="1" applyFont="1" applyBorder="1" applyAlignment="1">
      <alignment horizontal="right" vertical="center"/>
    </xf>
    <xf numFmtId="184" fontId="6" fillId="0" borderId="5" xfId="16" applyNumberFormat="1" applyFont="1" applyBorder="1" applyAlignment="1">
      <alignment horizontal="right" vertical="center"/>
    </xf>
    <xf numFmtId="181" fontId="6" fillId="0" borderId="6" xfId="16" applyNumberFormat="1" applyFont="1" applyBorder="1" applyAlignment="1">
      <alignment horizontal="right" vertical="center"/>
    </xf>
    <xf numFmtId="181" fontId="6" fillId="0" borderId="5" xfId="16" applyNumberFormat="1" applyFont="1" applyBorder="1" applyAlignment="1">
      <alignment horizontal="right" vertical="center"/>
    </xf>
    <xf numFmtId="184" fontId="6" fillId="0" borderId="6" xfId="0" applyNumberFormat="1" applyFont="1" applyFill="1" applyBorder="1" applyAlignment="1">
      <alignment horizontal="center" wrapText="1"/>
    </xf>
    <xf numFmtId="184" fontId="6" fillId="0" borderId="5" xfId="0" applyNumberFormat="1" applyFont="1" applyFill="1" applyBorder="1" applyAlignment="1">
      <alignment horizontal="center" wrapText="1"/>
    </xf>
    <xf numFmtId="181" fontId="6" fillId="0" borderId="6" xfId="0" applyNumberFormat="1" applyFont="1" applyFill="1" applyBorder="1" applyAlignment="1">
      <alignment horizontal="center" wrapText="1"/>
    </xf>
    <xf numFmtId="181" fontId="6" fillId="0" borderId="5" xfId="0" applyNumberFormat="1" applyFont="1" applyFill="1" applyBorder="1" applyAlignment="1">
      <alignment horizontal="center" wrapText="1"/>
    </xf>
    <xf numFmtId="41" fontId="32" fillId="0" borderId="4" xfId="16" applyNumberFormat="1" applyFont="1" applyBorder="1" applyAlignment="1">
      <alignment horizontal="left" vertical="center"/>
    </xf>
    <xf numFmtId="41" fontId="6" fillId="0" borderId="4" xfId="16" applyNumberFormat="1" applyFont="1" applyBorder="1" applyAlignment="1">
      <alignment horizontal="right" vertical="center"/>
    </xf>
    <xf numFmtId="41" fontId="6" fillId="0" borderId="4" xfId="16" applyNumberFormat="1" applyFont="1" applyBorder="1" applyAlignment="1">
      <alignment horizontal="right" vertical="top"/>
    </xf>
    <xf numFmtId="41" fontId="6" fillId="0" borderId="4" xfId="16" applyNumberFormat="1" applyFont="1" applyBorder="1" applyAlignment="1">
      <alignment horizontal="center" vertical="center"/>
    </xf>
    <xf numFmtId="41" fontId="6" fillId="0" borderId="6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/>
    </xf>
    <xf numFmtId="41" fontId="6" fillId="0" borderId="4" xfId="16" applyNumberFormat="1" applyFont="1" applyBorder="1" applyAlignment="1">
      <alignment horizontal="center" vertical="top"/>
    </xf>
    <xf numFmtId="41" fontId="6" fillId="0" borderId="6" xfId="16" applyNumberFormat="1" applyFont="1" applyBorder="1" applyAlignment="1">
      <alignment/>
    </xf>
    <xf numFmtId="41" fontId="6" fillId="0" borderId="4" xfId="16" applyNumberFormat="1" applyFont="1" applyBorder="1" applyAlignment="1">
      <alignment horizontal="centerContinuous"/>
    </xf>
    <xf numFmtId="41" fontId="6" fillId="0" borderId="6" xfId="16" applyNumberFormat="1" applyFont="1" applyBorder="1" applyAlignment="1">
      <alignment horizontal="centerContinuous"/>
    </xf>
    <xf numFmtId="41" fontId="12" fillId="0" borderId="4" xfId="16" applyNumberFormat="1" applyFont="1" applyBorder="1" applyAlignment="1">
      <alignment horizontal="centerContinuous"/>
    </xf>
    <xf numFmtId="202" fontId="6" fillId="0" borderId="6" xfId="16" applyNumberFormat="1" applyFont="1" applyBorder="1" applyAlignment="1" applyProtection="1">
      <alignment horizontal="centerContinuous" vertical="center"/>
      <protection/>
    </xf>
    <xf numFmtId="0" fontId="0" fillId="0" borderId="1" xfId="0" applyBorder="1" applyAlignment="1">
      <alignment/>
    </xf>
    <xf numFmtId="41" fontId="6" fillId="0" borderId="4" xfId="16" applyNumberFormat="1" applyFont="1" applyBorder="1" applyAlignment="1">
      <alignment horizontal="centerContinuous" vertical="top"/>
    </xf>
    <xf numFmtId="0" fontId="6" fillId="0" borderId="2" xfId="0" applyFont="1" applyFill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81" fontId="32" fillId="0" borderId="5" xfId="0" applyNumberFormat="1" applyFont="1" applyBorder="1" applyAlignment="1">
      <alignment vertical="center"/>
    </xf>
    <xf numFmtId="181" fontId="6" fillId="0" borderId="2" xfId="16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distributed"/>
    </xf>
    <xf numFmtId="192" fontId="32" fillId="0" borderId="4" xfId="0" applyNumberFormat="1" applyFont="1" applyBorder="1" applyAlignment="1">
      <alignment/>
    </xf>
    <xf numFmtId="191" fontId="32" fillId="0" borderId="6" xfId="0" applyNumberFormat="1" applyFont="1" applyBorder="1" applyAlignment="1">
      <alignment/>
    </xf>
    <xf numFmtId="181" fontId="32" fillId="0" borderId="6" xfId="0" applyNumberFormat="1" applyFont="1" applyBorder="1" applyAlignment="1">
      <alignment/>
    </xf>
    <xf numFmtId="191" fontId="32" fillId="0" borderId="4" xfId="0" applyNumberFormat="1" applyFont="1" applyBorder="1" applyAlignment="1">
      <alignment/>
    </xf>
    <xf numFmtId="189" fontId="32" fillId="0" borderId="4" xfId="0" applyNumberFormat="1" applyFont="1" applyBorder="1" applyAlignment="1">
      <alignment/>
    </xf>
    <xf numFmtId="0" fontId="32" fillId="0" borderId="8" xfId="0" applyFont="1" applyBorder="1" applyAlignment="1">
      <alignment horizontal="distributed"/>
    </xf>
    <xf numFmtId="192" fontId="32" fillId="0" borderId="6" xfId="0" applyNumberFormat="1" applyFont="1" applyBorder="1" applyAlignment="1">
      <alignment/>
    </xf>
    <xf numFmtId="189" fontId="32" fillId="0" borderId="6" xfId="0" applyNumberFormat="1" applyFont="1" applyBorder="1" applyAlignment="1">
      <alignment/>
    </xf>
    <xf numFmtId="181" fontId="32" fillId="0" borderId="4" xfId="0" applyNumberFormat="1" applyFont="1" applyBorder="1" applyAlignment="1">
      <alignment/>
    </xf>
    <xf numFmtId="0" fontId="32" fillId="0" borderId="8" xfId="0" applyFont="1" applyBorder="1" applyAlignment="1">
      <alignment horizontal="distributed"/>
    </xf>
    <xf numFmtId="49" fontId="6" fillId="0" borderId="4" xfId="0" applyNumberFormat="1" applyFont="1" applyBorder="1" applyAlignment="1">
      <alignment horizontal="distributed" vertical="top"/>
    </xf>
    <xf numFmtId="2" fontId="6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81" fontId="6" fillId="0" borderId="6" xfId="16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distributed" wrapText="1"/>
    </xf>
    <xf numFmtId="189" fontId="1" fillId="0" borderId="4" xfId="16" applyNumberFormat="1" applyFont="1" applyBorder="1" applyAlignment="1">
      <alignment horizontal="right" vertical="top"/>
    </xf>
    <xf numFmtId="181" fontId="6" fillId="0" borderId="6" xfId="0" applyNumberFormat="1" applyFont="1" applyBorder="1" applyAlignment="1">
      <alignment/>
    </xf>
    <xf numFmtId="49" fontId="6" fillId="0" borderId="4" xfId="0" applyNumberFormat="1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84" fontId="6" fillId="0" borderId="8" xfId="16" applyNumberFormat="1" applyFont="1" applyBorder="1" applyAlignment="1">
      <alignment horizontal="right" vertical="center"/>
    </xf>
    <xf numFmtId="204" fontId="0" fillId="0" borderId="8" xfId="0" applyNumberFormat="1" applyBorder="1" applyAlignment="1">
      <alignment horizontal="right"/>
    </xf>
    <xf numFmtId="184" fontId="0" fillId="0" borderId="4" xfId="16" applyNumberFormat="1" applyFont="1" applyBorder="1" applyAlignment="1">
      <alignment vertical="center"/>
    </xf>
    <xf numFmtId="205" fontId="6" fillId="0" borderId="6" xfId="16" applyNumberFormat="1" applyFont="1" applyBorder="1" applyAlignment="1">
      <alignment/>
    </xf>
    <xf numFmtId="0" fontId="0" fillId="0" borderId="0" xfId="0" applyBorder="1" applyAlignment="1">
      <alignment horizontal="distributed" wrapText="1"/>
    </xf>
    <xf numFmtId="11" fontId="10" fillId="0" borderId="5" xfId="16" applyNumberFormat="1" applyFont="1" applyBorder="1" applyAlignment="1">
      <alignment horizontal="centerContinuous"/>
    </xf>
    <xf numFmtId="11" fontId="10" fillId="0" borderId="8" xfId="16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85" fontId="5" fillId="0" borderId="0" xfId="16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5" fontId="5" fillId="0" borderId="1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0" fontId="9" fillId="0" borderId="3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centerContinuous"/>
    </xf>
    <xf numFmtId="185" fontId="6" fillId="0" borderId="4" xfId="16" applyNumberFormat="1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185" fontId="6" fillId="0" borderId="2" xfId="16" applyNumberFormat="1" applyFont="1" applyFill="1" applyBorder="1" applyAlignment="1">
      <alignment horizontal="centerContinuous"/>
    </xf>
    <xf numFmtId="11" fontId="7" fillId="0" borderId="2" xfId="16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4" xfId="0" applyNumberFormat="1" applyFont="1" applyFill="1" applyBorder="1" applyAlignment="1">
      <alignment horizontal="centerContinuous" vertical="center"/>
    </xf>
    <xf numFmtId="185" fontId="6" fillId="0" borderId="4" xfId="16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 horizontal="centerContinuous"/>
    </xf>
    <xf numFmtId="49" fontId="6" fillId="0" borderId="4" xfId="0" applyNumberFormat="1" applyFont="1" applyFill="1" applyBorder="1" applyAlignment="1">
      <alignment/>
    </xf>
    <xf numFmtId="185" fontId="1" fillId="0" borderId="0" xfId="16" applyNumberFormat="1" applyFont="1" applyFill="1" applyBorder="1" applyAlignment="1" applyProtection="1">
      <alignment horizontal="centerContinuous" vertical="center"/>
      <protection/>
    </xf>
    <xf numFmtId="185" fontId="1" fillId="0" borderId="8" xfId="16" applyNumberFormat="1" applyFont="1" applyFill="1" applyBorder="1" applyAlignment="1" applyProtection="1">
      <alignment horizontal="centerContinuous" vertical="center"/>
      <protection/>
    </xf>
    <xf numFmtId="41" fontId="6" fillId="0" borderId="4" xfId="1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0" fillId="0" borderId="4" xfId="0" applyFill="1" applyBorder="1" applyAlignment="1">
      <alignment horizontal="left" vertical="top" wrapText="1"/>
    </xf>
    <xf numFmtId="0" fontId="6" fillId="0" borderId="8" xfId="0" applyFont="1" applyFill="1" applyBorder="1" applyAlignment="1">
      <alignment/>
    </xf>
    <xf numFmtId="181" fontId="6" fillId="0" borderId="4" xfId="16" applyNumberFormat="1" applyFont="1" applyFill="1" applyBorder="1" applyAlignment="1">
      <alignment/>
    </xf>
    <xf numFmtId="185" fontId="6" fillId="0" borderId="4" xfId="16" applyNumberFormat="1" applyFont="1" applyFill="1" applyBorder="1" applyAlignment="1">
      <alignment/>
    </xf>
    <xf numFmtId="185" fontId="6" fillId="0" borderId="6" xfId="16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84" fontId="6" fillId="0" borderId="4" xfId="16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84" fontId="6" fillId="0" borderId="2" xfId="16" applyNumberFormat="1" applyFont="1" applyFill="1" applyBorder="1" applyAlignment="1">
      <alignment/>
    </xf>
    <xf numFmtId="181" fontId="6" fillId="0" borderId="2" xfId="16" applyNumberFormat="1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5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81" fontId="29" fillId="0" borderId="0" xfId="16" applyNumberFormat="1" applyFont="1" applyBorder="1" applyAlignment="1">
      <alignment horizontal="centerContinuous"/>
    </xf>
    <xf numFmtId="181" fontId="32" fillId="0" borderId="0" xfId="16" applyNumberFormat="1" applyFont="1" applyBorder="1" applyAlignment="1">
      <alignment horizontal="centerContinuous" vertical="center"/>
    </xf>
    <xf numFmtId="181" fontId="32" fillId="0" borderId="0" xfId="16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distributed"/>
    </xf>
    <xf numFmtId="192" fontId="32" fillId="0" borderId="4" xfId="0" applyNumberFormat="1" applyFont="1" applyFill="1" applyBorder="1" applyAlignment="1">
      <alignment/>
    </xf>
    <xf numFmtId="191" fontId="32" fillId="0" borderId="6" xfId="0" applyNumberFormat="1" applyFont="1" applyFill="1" applyBorder="1" applyAlignment="1">
      <alignment/>
    </xf>
    <xf numFmtId="181" fontId="32" fillId="0" borderId="6" xfId="0" applyNumberFormat="1" applyFont="1" applyFill="1" applyBorder="1" applyAlignment="1">
      <alignment/>
    </xf>
    <xf numFmtId="191" fontId="32" fillId="0" borderId="4" xfId="0" applyNumberFormat="1" applyFont="1" applyFill="1" applyBorder="1" applyAlignment="1">
      <alignment/>
    </xf>
    <xf numFmtId="185" fontId="32" fillId="0" borderId="0" xfId="1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5" fontId="0" fillId="0" borderId="0" xfId="16" applyNumberFormat="1" applyFont="1" applyBorder="1" applyAlignment="1">
      <alignment horizontal="centerContinuous"/>
    </xf>
    <xf numFmtId="0" fontId="32" fillId="0" borderId="9" xfId="0" applyFont="1" applyBorder="1" applyAlignment="1">
      <alignment horizontal="distributed"/>
    </xf>
    <xf numFmtId="192" fontId="32" fillId="0" borderId="5" xfId="0" applyNumberFormat="1" applyFont="1" applyBorder="1" applyAlignment="1">
      <alignment/>
    </xf>
    <xf numFmtId="191" fontId="32" fillId="0" borderId="5" xfId="0" applyNumberFormat="1" applyFont="1" applyBorder="1" applyAlignment="1">
      <alignment/>
    </xf>
    <xf numFmtId="181" fontId="32" fillId="0" borderId="5" xfId="0" applyNumberFormat="1" applyFont="1" applyBorder="1" applyAlignment="1">
      <alignment/>
    </xf>
    <xf numFmtId="191" fontId="32" fillId="0" borderId="2" xfId="0" applyNumberFormat="1" applyFont="1" applyBorder="1" applyAlignment="1">
      <alignment/>
    </xf>
    <xf numFmtId="185" fontId="0" fillId="0" borderId="0" xfId="16" applyNumberFormat="1" applyFont="1" applyAlignment="1">
      <alignment horizontal="centerContinuous"/>
    </xf>
    <xf numFmtId="49" fontId="6" fillId="0" borderId="6" xfId="0" applyNumberFormat="1" applyFont="1" applyBorder="1" applyAlignment="1">
      <alignment horizontal="distributed" vertical="top"/>
    </xf>
    <xf numFmtId="0" fontId="0" fillId="0" borderId="6" xfId="0" applyBorder="1" applyAlignment="1">
      <alignment horizontal="distributed"/>
    </xf>
    <xf numFmtId="0" fontId="0" fillId="0" borderId="6" xfId="0" applyFill="1" applyBorder="1" applyAlignment="1">
      <alignment wrapText="1"/>
    </xf>
    <xf numFmtId="41" fontId="6" fillId="0" borderId="4" xfId="16" applyNumberFormat="1" applyFont="1" applyFill="1" applyBorder="1" applyAlignment="1">
      <alignment vertical="top"/>
    </xf>
    <xf numFmtId="41" fontId="10" fillId="0" borderId="4" xfId="16" applyNumberFormat="1" applyFont="1" applyFill="1" applyBorder="1" applyAlignment="1">
      <alignment horizontal="centerContinuous"/>
    </xf>
    <xf numFmtId="11" fontId="10" fillId="0" borderId="4" xfId="16" applyNumberFormat="1" applyFont="1" applyFill="1" applyBorder="1" applyAlignment="1">
      <alignment horizontal="centerContinuous"/>
    </xf>
    <xf numFmtId="0" fontId="0" fillId="0" borderId="6" xfId="0" applyBorder="1" applyAlignment="1">
      <alignment/>
    </xf>
    <xf numFmtId="181" fontId="6" fillId="0" borderId="0" xfId="16" applyNumberFormat="1" applyFont="1" applyBorder="1" applyAlignment="1">
      <alignment/>
    </xf>
    <xf numFmtId="49" fontId="6" fillId="0" borderId="6" xfId="0" applyNumberFormat="1" applyFont="1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6" fillId="0" borderId="0" xfId="0" applyNumberFormat="1" applyFont="1" applyBorder="1" applyAlignment="1">
      <alignment horizontal="distributed" vertical="top"/>
    </xf>
    <xf numFmtId="49" fontId="6" fillId="0" borderId="0" xfId="0" applyNumberFormat="1" applyFont="1" applyBorder="1" applyAlignment="1">
      <alignment horizontal="distributed"/>
    </xf>
    <xf numFmtId="49" fontId="6" fillId="0" borderId="6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185" fontId="6" fillId="0" borderId="5" xfId="16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4" xfId="0" applyBorder="1" applyAlignment="1">
      <alignment horizontal="centerContinuous"/>
    </xf>
    <xf numFmtId="0" fontId="6" fillId="0" borderId="5" xfId="0" applyFont="1" applyBorder="1" applyAlignment="1">
      <alignment/>
    </xf>
    <xf numFmtId="185" fontId="6" fillId="0" borderId="5" xfId="16" applyNumberFormat="1" applyFont="1" applyBorder="1" applyAlignment="1">
      <alignment/>
    </xf>
    <xf numFmtId="181" fontId="6" fillId="0" borderId="5" xfId="0" applyNumberFormat="1" applyFont="1" applyBorder="1" applyAlignment="1">
      <alignment/>
    </xf>
    <xf numFmtId="197" fontId="1" fillId="0" borderId="4" xfId="16" applyNumberFormat="1" applyFont="1" applyBorder="1" applyAlignment="1">
      <alignment horizontal="right" vertical="top"/>
    </xf>
    <xf numFmtId="197" fontId="1" fillId="0" borderId="6" xfId="16" applyNumberFormat="1" applyFont="1" applyBorder="1" applyAlignment="1">
      <alignment horizontal="right" vertical="top"/>
    </xf>
    <xf numFmtId="184" fontId="6" fillId="0" borderId="4" xfId="16" applyNumberFormat="1" applyFont="1" applyBorder="1" applyAlignment="1">
      <alignment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49" fontId="6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2" fontId="6" fillId="0" borderId="6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distributed" vertical="top"/>
    </xf>
    <xf numFmtId="49" fontId="0" fillId="0" borderId="4" xfId="0" applyNumberFormat="1" applyBorder="1" applyAlignment="1">
      <alignment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6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9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49" fontId="6" fillId="0" borderId="4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81" fontId="6" fillId="0" borderId="6" xfId="16" applyNumberFormat="1" applyFont="1" applyBorder="1" applyAlignment="1">
      <alignment vertical="top"/>
    </xf>
    <xf numFmtId="181" fontId="6" fillId="0" borderId="5" xfId="16" applyNumberFormat="1" applyFont="1" applyBorder="1" applyAlignment="1">
      <alignment vertical="top"/>
    </xf>
    <xf numFmtId="49" fontId="6" fillId="0" borderId="4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2" fontId="6" fillId="0" borderId="6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184" fontId="6" fillId="0" borderId="6" xfId="16" applyNumberFormat="1" applyFont="1" applyBorder="1" applyAlignment="1">
      <alignment horizontal="center" vertical="top"/>
    </xf>
    <xf numFmtId="184" fontId="6" fillId="0" borderId="5" xfId="16" applyNumberFormat="1" applyFont="1" applyBorder="1" applyAlignment="1">
      <alignment horizontal="center" vertical="top"/>
    </xf>
    <xf numFmtId="181" fontId="6" fillId="0" borderId="6" xfId="16" applyNumberFormat="1" applyFont="1" applyBorder="1" applyAlignment="1">
      <alignment horizontal="center" vertical="top"/>
    </xf>
    <xf numFmtId="181" fontId="6" fillId="0" borderId="5" xfId="16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6" fillId="0" borderId="4" xfId="0" applyNumberFormat="1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9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distributed" vertical="top" wrapText="1"/>
    </xf>
    <xf numFmtId="0" fontId="0" fillId="0" borderId="4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/>
    </xf>
    <xf numFmtId="49" fontId="6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vertical="top" wrapText="1" shrinkToFit="1"/>
    </xf>
    <xf numFmtId="0" fontId="0" fillId="0" borderId="4" xfId="0" applyBorder="1" applyAlignment="1">
      <alignment/>
    </xf>
    <xf numFmtId="49" fontId="6" fillId="0" borderId="4" xfId="0" applyNumberFormat="1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8" xfId="0" applyFill="1" applyBorder="1" applyAlignment="1">
      <alignment horizontal="distributed"/>
    </xf>
    <xf numFmtId="49" fontId="6" fillId="0" borderId="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49" fontId="6" fillId="0" borderId="7" xfId="0" applyNumberFormat="1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238125</xdr:colOff>
      <xdr:row>53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28575"/>
          <a:ext cx="209550" cy="648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C1">
      <selection activeCell="C56" sqref="C56"/>
    </sheetView>
  </sheetViews>
  <sheetFormatPr defaultColWidth="9.00390625" defaultRowHeight="15.75"/>
  <cols>
    <col min="1" max="2" width="13.625" style="6" customWidth="1"/>
    <col min="3" max="3" width="16.625" style="10" customWidth="1"/>
    <col min="4" max="4" width="8.00390625" style="10" customWidth="1"/>
    <col min="5" max="5" width="8.625" style="6" customWidth="1"/>
    <col min="6" max="6" width="20.625" style="6" customWidth="1"/>
    <col min="7" max="7" width="8.625" style="6" customWidth="1"/>
    <col min="8" max="8" width="20.625" style="5" customWidth="1"/>
    <col min="9" max="9" width="8.625" style="5" customWidth="1"/>
    <col min="10" max="10" width="16.625" style="5" customWidth="1"/>
    <col min="11" max="11" width="8.50390625" style="5" customWidth="1"/>
    <col min="12" max="12" width="9.50390625" style="5" customWidth="1"/>
    <col min="13" max="13" width="12.75390625" style="5" bestFit="1" customWidth="1"/>
    <col min="14" max="14" width="12.75390625" style="6" bestFit="1" customWidth="1"/>
    <col min="15" max="16384" width="9.00390625" style="6" customWidth="1"/>
  </cols>
  <sheetData>
    <row r="1" spans="3:14" ht="30" customHeight="1">
      <c r="C1" s="1" t="s">
        <v>579</v>
      </c>
      <c r="D1" s="2"/>
      <c r="E1" s="3"/>
      <c r="F1" s="3"/>
      <c r="G1" s="3"/>
      <c r="H1" s="4"/>
      <c r="I1" s="4"/>
      <c r="J1" s="446" t="s">
        <v>122</v>
      </c>
      <c r="K1" s="4"/>
      <c r="L1" s="4"/>
      <c r="N1" s="18" t="s">
        <v>515</v>
      </c>
    </row>
    <row r="2" spans="3:12" ht="3.75" customHeight="1">
      <c r="C2" s="7"/>
      <c r="D2" s="2"/>
      <c r="E2" s="7"/>
      <c r="F2" s="7"/>
      <c r="G2" s="7"/>
      <c r="H2" s="8"/>
      <c r="I2" s="8"/>
      <c r="J2" s="49"/>
      <c r="K2" s="49"/>
      <c r="L2" s="49"/>
    </row>
    <row r="3" spans="3:13" ht="19.5" customHeight="1">
      <c r="C3" s="9" t="s">
        <v>391</v>
      </c>
      <c r="D3" s="188" t="s">
        <v>0</v>
      </c>
      <c r="E3" s="10"/>
      <c r="F3" s="189" t="s">
        <v>2</v>
      </c>
      <c r="G3" s="192"/>
      <c r="H3" s="189" t="s">
        <v>577</v>
      </c>
      <c r="I3" s="155"/>
      <c r="J3" s="155"/>
      <c r="K3" s="192"/>
      <c r="L3" s="6"/>
      <c r="M3" s="6"/>
    </row>
    <row r="4" spans="3:13" ht="22.5" customHeight="1">
      <c r="C4" s="11" t="s">
        <v>392</v>
      </c>
      <c r="D4" s="190" t="s">
        <v>4</v>
      </c>
      <c r="E4" s="191" t="s">
        <v>520</v>
      </c>
      <c r="F4" s="12" t="s">
        <v>514</v>
      </c>
      <c r="G4" s="193" t="s">
        <v>5</v>
      </c>
      <c r="H4" s="12" t="s">
        <v>390</v>
      </c>
      <c r="I4" s="193" t="s">
        <v>5</v>
      </c>
      <c r="J4" s="440" t="s">
        <v>122</v>
      </c>
      <c r="L4" s="6"/>
      <c r="M4" s="6"/>
    </row>
    <row r="5" spans="3:13" ht="13.5" customHeight="1" hidden="1">
      <c r="C5" s="156" t="s">
        <v>7</v>
      </c>
      <c r="D5" s="157">
        <v>42</v>
      </c>
      <c r="E5" s="158"/>
      <c r="F5" s="159">
        <v>2060.23</v>
      </c>
      <c r="G5" s="160"/>
      <c r="H5" s="159">
        <v>2490.04</v>
      </c>
      <c r="I5" s="160"/>
      <c r="J5" s="427"/>
      <c r="L5" s="6"/>
      <c r="M5" s="6"/>
    </row>
    <row r="6" spans="3:13" ht="13.5" customHeight="1" hidden="1">
      <c r="C6" s="156" t="s">
        <v>8</v>
      </c>
      <c r="D6" s="161">
        <v>43</v>
      </c>
      <c r="E6" s="158"/>
      <c r="F6" s="159">
        <v>2120.15</v>
      </c>
      <c r="G6" s="160"/>
      <c r="H6" s="159">
        <v>2648.09</v>
      </c>
      <c r="I6" s="160"/>
      <c r="J6" s="427"/>
      <c r="L6" s="6"/>
      <c r="M6" s="6"/>
    </row>
    <row r="7" spans="3:13" ht="14.25" customHeight="1" hidden="1">
      <c r="C7" s="156" t="s">
        <v>9</v>
      </c>
      <c r="D7" s="161">
        <v>43</v>
      </c>
      <c r="E7" s="158"/>
      <c r="F7" s="159">
        <v>2084.1</v>
      </c>
      <c r="G7" s="160"/>
      <c r="H7" s="159">
        <v>2648.45</v>
      </c>
      <c r="I7" s="160"/>
      <c r="J7" s="427"/>
      <c r="L7" s="6"/>
      <c r="M7" s="6"/>
    </row>
    <row r="8" spans="3:11" s="88" customFormat="1" ht="12.75" customHeight="1" hidden="1">
      <c r="C8" s="201" t="s">
        <v>10</v>
      </c>
      <c r="D8" s="202">
        <v>44</v>
      </c>
      <c r="E8" s="203"/>
      <c r="F8" s="204">
        <v>211583</v>
      </c>
      <c r="G8" s="205"/>
      <c r="H8" s="204">
        <v>268389</v>
      </c>
      <c r="I8" s="205"/>
      <c r="J8" s="428"/>
      <c r="K8" s="206"/>
    </row>
    <row r="9" spans="3:11" s="88" customFormat="1" ht="14.25" customHeight="1" hidden="1">
      <c r="C9" s="201" t="s">
        <v>393</v>
      </c>
      <c r="D9" s="202">
        <v>44</v>
      </c>
      <c r="E9" s="203"/>
      <c r="F9" s="204">
        <v>2115.83</v>
      </c>
      <c r="G9" s="205"/>
      <c r="H9" s="204">
        <v>2683.89</v>
      </c>
      <c r="I9" s="205"/>
      <c r="J9" s="428"/>
      <c r="K9" s="206"/>
    </row>
    <row r="10" spans="3:11" s="88" customFormat="1" ht="12.75" customHeight="1" hidden="1">
      <c r="C10" s="201" t="s">
        <v>394</v>
      </c>
      <c r="D10" s="202">
        <v>44</v>
      </c>
      <c r="E10" s="203"/>
      <c r="F10" s="204">
        <v>212417</v>
      </c>
      <c r="G10" s="205"/>
      <c r="H10" s="204">
        <v>268389</v>
      </c>
      <c r="I10" s="205"/>
      <c r="J10" s="428"/>
      <c r="K10" s="206"/>
    </row>
    <row r="11" spans="3:11" s="88" customFormat="1" ht="12.75" customHeight="1" hidden="1">
      <c r="C11" s="201" t="s">
        <v>395</v>
      </c>
      <c r="D11" s="202">
        <v>44</v>
      </c>
      <c r="E11" s="203"/>
      <c r="F11" s="324">
        <v>211653</v>
      </c>
      <c r="G11" s="205"/>
      <c r="H11" s="324">
        <v>268389</v>
      </c>
      <c r="I11" s="205"/>
      <c r="J11" s="428"/>
      <c r="K11" s="206"/>
    </row>
    <row r="12" spans="3:11" s="88" customFormat="1" ht="12.75" customHeight="1" hidden="1">
      <c r="C12" s="201" t="s">
        <v>396</v>
      </c>
      <c r="D12" s="202">
        <v>46</v>
      </c>
      <c r="E12" s="203"/>
      <c r="F12" s="324">
        <v>219610</v>
      </c>
      <c r="G12" s="205"/>
      <c r="H12" s="324">
        <v>269340</v>
      </c>
      <c r="I12" s="205"/>
      <c r="J12" s="428"/>
      <c r="K12" s="206"/>
    </row>
    <row r="13" spans="3:11" s="88" customFormat="1" ht="12.75" customHeight="1" hidden="1">
      <c r="C13" s="207" t="s">
        <v>521</v>
      </c>
      <c r="D13" s="202">
        <v>111</v>
      </c>
      <c r="E13" s="203"/>
      <c r="F13" s="324">
        <v>219996.28</v>
      </c>
      <c r="G13" s="205"/>
      <c r="H13" s="324">
        <v>271381.05</v>
      </c>
      <c r="I13" s="205"/>
      <c r="J13" s="428"/>
      <c r="K13" s="206"/>
    </row>
    <row r="14" spans="3:11" s="88" customFormat="1" ht="12.75" customHeight="1">
      <c r="C14" s="207" t="s">
        <v>522</v>
      </c>
      <c r="D14" s="202">
        <v>109</v>
      </c>
      <c r="E14" s="203"/>
      <c r="F14" s="324">
        <v>219905.1</v>
      </c>
      <c r="G14" s="205"/>
      <c r="H14" s="324">
        <v>271425.25</v>
      </c>
      <c r="I14" s="205"/>
      <c r="J14" s="428"/>
      <c r="K14" s="206"/>
    </row>
    <row r="15" spans="3:11" s="88" customFormat="1" ht="12.75" customHeight="1">
      <c r="C15" s="207" t="s">
        <v>523</v>
      </c>
      <c r="D15" s="202">
        <v>109</v>
      </c>
      <c r="E15" s="203"/>
      <c r="F15" s="324">
        <v>212779</v>
      </c>
      <c r="G15" s="205"/>
      <c r="H15" s="324">
        <v>263390</v>
      </c>
      <c r="I15" s="205"/>
      <c r="J15" s="428"/>
      <c r="K15" s="206"/>
    </row>
    <row r="16" spans="3:11" s="88" customFormat="1" ht="12.75" customHeight="1">
      <c r="C16" s="207" t="s">
        <v>524</v>
      </c>
      <c r="D16" s="202">
        <v>109</v>
      </c>
      <c r="E16" s="203"/>
      <c r="F16" s="324">
        <v>220128</v>
      </c>
      <c r="G16" s="205"/>
      <c r="H16" s="324">
        <v>263390</v>
      </c>
      <c r="I16" s="205"/>
      <c r="J16" s="428"/>
      <c r="K16" s="206"/>
    </row>
    <row r="17" spans="3:11" s="88" customFormat="1" ht="12.75" customHeight="1">
      <c r="C17" s="207" t="s">
        <v>525</v>
      </c>
      <c r="D17" s="208">
        <v>108</v>
      </c>
      <c r="E17" s="209"/>
      <c r="F17" s="208">
        <v>220397</v>
      </c>
      <c r="G17" s="209"/>
      <c r="H17" s="208">
        <v>260820</v>
      </c>
      <c r="I17" s="205"/>
      <c r="J17" s="428"/>
      <c r="K17" s="206"/>
    </row>
    <row r="18" spans="3:11" s="88" customFormat="1" ht="12.75" customHeight="1">
      <c r="C18" s="207" t="s">
        <v>576</v>
      </c>
      <c r="D18" s="208">
        <f>SUM(D22:D45)+SUM(D48:D49)</f>
        <v>110</v>
      </c>
      <c r="E18" s="209"/>
      <c r="F18" s="208">
        <f>SUM(F22:F45)+SUM(F48:F49)-1</f>
        <v>215741.9</v>
      </c>
      <c r="G18" s="209"/>
      <c r="H18" s="208">
        <f>SUM(H22:H45)+SUM(H48:H49)-1</f>
        <v>278820.30000000005</v>
      </c>
      <c r="I18" s="205"/>
      <c r="J18" s="428"/>
      <c r="K18" s="206"/>
    </row>
    <row r="19" spans="3:11" s="88" customFormat="1" ht="6.75" customHeight="1">
      <c r="C19" s="201"/>
      <c r="D19" s="210"/>
      <c r="E19" s="211"/>
      <c r="F19" s="212"/>
      <c r="G19" s="212"/>
      <c r="H19" s="212"/>
      <c r="I19" s="212"/>
      <c r="J19" s="429"/>
      <c r="K19" s="206"/>
    </row>
    <row r="20" spans="3:11" s="88" customFormat="1" ht="14.25" customHeight="1" hidden="1">
      <c r="C20" s="207" t="s">
        <v>397</v>
      </c>
      <c r="D20" s="213">
        <f>SUM(D22:D42)-D37</f>
        <v>82</v>
      </c>
      <c r="E20" s="210"/>
      <c r="F20" s="213">
        <f>SUM(F22:F42)-F37</f>
        <v>214849.5</v>
      </c>
      <c r="G20" s="214"/>
      <c r="H20" s="213">
        <f>SUM(H22:H42)-H37</f>
        <v>277960.7</v>
      </c>
      <c r="I20" s="210"/>
      <c r="J20" s="206">
        <f>F20/$F$18*100</f>
        <v>99.5863575874691</v>
      </c>
      <c r="K20" s="206">
        <f>H20/$H$18*100</f>
        <v>99.69170107054615</v>
      </c>
    </row>
    <row r="21" spans="3:11" s="88" customFormat="1" ht="6.75" customHeight="1" hidden="1">
      <c r="C21" s="201"/>
      <c r="D21" s="210"/>
      <c r="E21" s="211"/>
      <c r="F21" s="215"/>
      <c r="G21" s="215"/>
      <c r="H21" s="215"/>
      <c r="I21" s="212"/>
      <c r="J21" s="429"/>
      <c r="K21" s="206"/>
    </row>
    <row r="22" spans="1:11" s="88" customFormat="1" ht="12.75" customHeight="1">
      <c r="A22" s="426">
        <f aca="true" t="shared" si="0" ref="A22:A28">D22/$D$18*100</f>
        <v>10</v>
      </c>
      <c r="B22" s="426"/>
      <c r="C22" s="345" t="s">
        <v>12</v>
      </c>
      <c r="D22" s="346">
        <v>11</v>
      </c>
      <c r="E22" s="347">
        <f>RANK(D22,($D$22:$D$42,$D$44:$D$45,$D$48:$D$49),0)</f>
        <v>2</v>
      </c>
      <c r="F22" s="348">
        <f>'臺北'!I30</f>
        <v>34200.3</v>
      </c>
      <c r="G22" s="347">
        <f>RANK(F22,($F$22:$F$42,$F$44:$F$45,$F$48:$F$49),0)</f>
        <v>2</v>
      </c>
      <c r="H22" s="348">
        <f>'臺北'!J30</f>
        <v>41347.9</v>
      </c>
      <c r="I22" s="349">
        <f>RANK(H22,($H$22:$H$42,$H$44:$H$45,$H$48:$H$49),0)</f>
        <v>2</v>
      </c>
      <c r="J22" s="206">
        <f>F22/$F$18*100</f>
        <v>15.852414389601652</v>
      </c>
      <c r="K22" s="206">
        <f>H22/$H$18*100</f>
        <v>14.829587372225047</v>
      </c>
    </row>
    <row r="23" spans="1:11" s="88" customFormat="1" ht="12.75" customHeight="1">
      <c r="A23" s="426">
        <f t="shared" si="0"/>
        <v>1.8181818181818181</v>
      </c>
      <c r="B23" s="426"/>
      <c r="C23" s="345" t="s">
        <v>13</v>
      </c>
      <c r="D23" s="346">
        <v>2</v>
      </c>
      <c r="E23" s="347">
        <f>RANK(D23,($D$22:$D$42,$D$44:$D$45,$D$48:$D$49),0)</f>
        <v>16</v>
      </c>
      <c r="F23" s="348">
        <v>0</v>
      </c>
      <c r="G23" s="350">
        <v>0</v>
      </c>
      <c r="H23" s="348">
        <v>0</v>
      </c>
      <c r="I23" s="350">
        <v>0</v>
      </c>
      <c r="J23" s="206">
        <f aca="true" t="shared" si="1" ref="J23:J45">F23/$F$18*100</f>
        <v>0</v>
      </c>
      <c r="K23" s="206">
        <f aca="true" t="shared" si="2" ref="K23:K29">H23/$H$18*100</f>
        <v>0</v>
      </c>
    </row>
    <row r="24" spans="1:11" s="88" customFormat="1" ht="12.75" customHeight="1">
      <c r="A24" s="426">
        <f t="shared" si="0"/>
        <v>3.6363636363636362</v>
      </c>
      <c r="B24" s="426"/>
      <c r="C24" s="345" t="s">
        <v>14</v>
      </c>
      <c r="D24" s="346">
        <v>4</v>
      </c>
      <c r="E24" s="347">
        <f>RANK(D24,($D$22:$D$42,$D$44:$D$45,$D$48:$D$49),0)</f>
        <v>11</v>
      </c>
      <c r="F24" s="348">
        <f>'桃園'!I25</f>
        <v>22975</v>
      </c>
      <c r="G24" s="347">
        <f>RANK(F24,($F$22:$F$42,$F$44:$F$45,$F$48:$F$49),0)</f>
        <v>5</v>
      </c>
      <c r="H24" s="348">
        <f>'桃園'!J25</f>
        <v>33199</v>
      </c>
      <c r="I24" s="349">
        <f>RANK(H24,($H$22:$H$42,$H$44:$H$45,$H$48:$H$49),0)</f>
        <v>5</v>
      </c>
      <c r="J24" s="206">
        <f t="shared" si="1"/>
        <v>10.649299000333269</v>
      </c>
      <c r="K24" s="206">
        <f t="shared" si="2"/>
        <v>11.906952255628445</v>
      </c>
    </row>
    <row r="25" spans="1:11" s="88" customFormat="1" ht="12.75" customHeight="1">
      <c r="A25" s="426">
        <f t="shared" si="0"/>
        <v>2.727272727272727</v>
      </c>
      <c r="B25" s="426"/>
      <c r="C25" s="345" t="s">
        <v>15</v>
      </c>
      <c r="D25" s="346">
        <v>3</v>
      </c>
      <c r="E25" s="347">
        <f>RANK(D25,($D$22:$D$42,$D$44:$D$45,$D$48:$D$49),0)</f>
        <v>14</v>
      </c>
      <c r="F25" s="348">
        <f>'新竹'!I25</f>
        <v>4140.8</v>
      </c>
      <c r="G25" s="347">
        <f>RANK(F25,($F$22:$F$42,$F$44:$F$45,$F$48:$F$49),0)</f>
        <v>8</v>
      </c>
      <c r="H25" s="348">
        <f>'新竹'!J25</f>
        <v>4260.3</v>
      </c>
      <c r="I25" s="349">
        <f>RANK(H25,($H$22:$H$42,$H$44:$H$45,$H$48:$H$49),0)</f>
        <v>9</v>
      </c>
      <c r="J25" s="206">
        <f t="shared" si="1"/>
        <v>1.9193304592200218</v>
      </c>
      <c r="K25" s="206">
        <f t="shared" si="2"/>
        <v>1.527973393615888</v>
      </c>
    </row>
    <row r="26" spans="1:11" s="88" customFormat="1" ht="12.75" customHeight="1">
      <c r="A26" s="426">
        <f t="shared" si="0"/>
        <v>5.454545454545454</v>
      </c>
      <c r="B26" s="426"/>
      <c r="C26" s="345" t="s">
        <v>16</v>
      </c>
      <c r="D26" s="346">
        <v>6</v>
      </c>
      <c r="E26" s="347">
        <f>RANK(D26,($D$22:$D$42,$D$44:$D$45,$D$48:$D$49),0)</f>
        <v>8</v>
      </c>
      <c r="F26" s="348">
        <f>'苗栗'!I30</f>
        <v>15864.8</v>
      </c>
      <c r="G26" s="347">
        <f>RANK(F26,($F$22:$F$42,$F$44:$F$45,$F$48:$F$49),0)</f>
        <v>7</v>
      </c>
      <c r="H26" s="348">
        <f>'苗栗'!J30</f>
        <v>17100.600000000002</v>
      </c>
      <c r="I26" s="349">
        <f>RANK(H26,($H$22:$H$42,$H$44:$H$45,$H$48:$H$49),0)</f>
        <v>7</v>
      </c>
      <c r="J26" s="206">
        <f t="shared" si="1"/>
        <v>7.353601687942861</v>
      </c>
      <c r="K26" s="206">
        <f t="shared" si="2"/>
        <v>6.133197618681279</v>
      </c>
    </row>
    <row r="27" spans="1:11" s="88" customFormat="1" ht="12.75" customHeight="1">
      <c r="A27" s="426">
        <f t="shared" si="0"/>
        <v>5.454545454545454</v>
      </c>
      <c r="B27" s="426"/>
      <c r="C27" s="345" t="s">
        <v>17</v>
      </c>
      <c r="D27" s="346">
        <v>6</v>
      </c>
      <c r="E27" s="347">
        <f>RANK(D27,($D$22:$D$42,$D$44:$D$45,$D$48:$D$49),0)</f>
        <v>8</v>
      </c>
      <c r="F27" s="348">
        <f>'臺中'!I29</f>
        <v>18071.1</v>
      </c>
      <c r="G27" s="347">
        <f>RANK(F27,($F$22:$F$42,$F$44:$F$45,$F$48:$F$49),0)</f>
        <v>6</v>
      </c>
      <c r="H27" s="348">
        <f>'臺中'!J29</f>
        <v>28409.600000000002</v>
      </c>
      <c r="I27" s="349">
        <f>RANK(H27,($H$22:$H$42,$H$44:$H$45,$H$48:$H$49),0)</f>
        <v>6</v>
      </c>
      <c r="J27" s="206">
        <f t="shared" si="1"/>
        <v>8.376258853750707</v>
      </c>
      <c r="K27" s="206">
        <f t="shared" si="2"/>
        <v>10.189215060739839</v>
      </c>
    </row>
    <row r="28" spans="1:11" s="88" customFormat="1" ht="12.75" customHeight="1">
      <c r="A28" s="426">
        <f t="shared" si="0"/>
        <v>0</v>
      </c>
      <c r="B28" s="426"/>
      <c r="C28" s="345" t="s">
        <v>18</v>
      </c>
      <c r="D28" s="346">
        <v>0</v>
      </c>
      <c r="E28" s="350">
        <v>0</v>
      </c>
      <c r="F28" s="348">
        <v>0</v>
      </c>
      <c r="G28" s="350">
        <v>0</v>
      </c>
      <c r="H28" s="348">
        <v>0</v>
      </c>
      <c r="I28" s="350">
        <v>0</v>
      </c>
      <c r="J28" s="206">
        <f t="shared" si="1"/>
        <v>0</v>
      </c>
      <c r="K28" s="206">
        <f t="shared" si="2"/>
        <v>0</v>
      </c>
    </row>
    <row r="29" spans="1:12" s="437" customFormat="1" ht="12.75" customHeight="1">
      <c r="A29" s="426">
        <f>D29/$D$18*100</f>
        <v>10</v>
      </c>
      <c r="B29" s="426"/>
      <c r="C29" s="431" t="s">
        <v>19</v>
      </c>
      <c r="D29" s="432">
        <v>11</v>
      </c>
      <c r="E29" s="433">
        <f>RANK(D29,($D$22:$D$42,$D$44:$D$45,$D$48:$D$49),0)</f>
        <v>2</v>
      </c>
      <c r="F29" s="434">
        <f>'南投'!I51</f>
        <v>25327.7</v>
      </c>
      <c r="G29" s="433">
        <f>RANK(F29,($F$22:$F$42,$F$44:$F$45,$F$48:$F$49),0)</f>
        <v>3</v>
      </c>
      <c r="H29" s="434">
        <f>'南投'!J51</f>
        <v>34672.399999999994</v>
      </c>
      <c r="I29" s="435">
        <f>RANK(H29,($H$22:$H$42,$H$44:$H$45,$H$48:$H$49),0)</f>
        <v>4</v>
      </c>
      <c r="J29" s="206">
        <f t="shared" si="1"/>
        <v>11.739815028976755</v>
      </c>
      <c r="K29" s="206">
        <f t="shared" si="2"/>
        <v>12.435392975332137</v>
      </c>
      <c r="L29" s="436"/>
    </row>
    <row r="30" spans="1:11" s="438" customFormat="1" ht="12.75" customHeight="1">
      <c r="A30" s="426">
        <f aca="true" t="shared" si="3" ref="A30:A46">D30/$D$18*100</f>
        <v>0</v>
      </c>
      <c r="B30" s="426"/>
      <c r="C30" s="345" t="s">
        <v>20</v>
      </c>
      <c r="D30" s="346">
        <v>0</v>
      </c>
      <c r="E30" s="350">
        <v>0</v>
      </c>
      <c r="F30" s="348">
        <v>0</v>
      </c>
      <c r="G30" s="350">
        <v>0</v>
      </c>
      <c r="H30" s="348">
        <v>0</v>
      </c>
      <c r="I30" s="350">
        <v>0</v>
      </c>
      <c r="J30" s="206">
        <f t="shared" si="1"/>
        <v>0</v>
      </c>
      <c r="K30" s="216"/>
    </row>
    <row r="31" spans="1:12" s="437" customFormat="1" ht="12.75" customHeight="1">
      <c r="A31" s="426">
        <f t="shared" si="3"/>
        <v>2.727272727272727</v>
      </c>
      <c r="B31" s="426"/>
      <c r="C31" s="345" t="s">
        <v>21</v>
      </c>
      <c r="D31" s="346">
        <v>3</v>
      </c>
      <c r="E31" s="347">
        <f>RANK(D31,($D$22:$D$42,$D$44:$D$45,$D$48:$D$49),0)</f>
        <v>14</v>
      </c>
      <c r="F31" s="348">
        <f>'嘉義'!I26</f>
        <v>62487.5</v>
      </c>
      <c r="G31" s="347">
        <f>RANK(F31,($F$22:$F$42,$F$44:$F$45,$F$48:$F$49),0)</f>
        <v>1</v>
      </c>
      <c r="H31" s="348">
        <f>'嘉義'!J26</f>
        <v>73626</v>
      </c>
      <c r="I31" s="349">
        <f>RANK(H31,($H$22:$H$42,$H$44:$H$45,$H$48:$H$49),0)</f>
        <v>1</v>
      </c>
      <c r="J31" s="206">
        <f t="shared" si="1"/>
        <v>28.964007455204577</v>
      </c>
      <c r="K31" s="206">
        <f>H31/$H$18*100</f>
        <v>26.406255211690105</v>
      </c>
      <c r="L31" s="439"/>
    </row>
    <row r="32" spans="1:11" s="437" customFormat="1" ht="12.75" customHeight="1">
      <c r="A32" s="426">
        <f t="shared" si="3"/>
        <v>10</v>
      </c>
      <c r="B32" s="426"/>
      <c r="C32" s="345" t="s">
        <v>22</v>
      </c>
      <c r="D32" s="346">
        <v>11</v>
      </c>
      <c r="E32" s="347">
        <f>RANK(D32,($D$22:$D$42,$D$44:$D$45,$D$48:$D$49),0)</f>
        <v>2</v>
      </c>
      <c r="F32" s="348">
        <f>'臺南'!I43</f>
        <v>23073.8</v>
      </c>
      <c r="G32" s="347">
        <f>RANK(F32,($F$22:$F$42,$F$44:$F$45,$F$48:$F$49),0)</f>
        <v>4</v>
      </c>
      <c r="H32" s="348">
        <f>'臺南'!J43</f>
        <v>35168.6</v>
      </c>
      <c r="I32" s="349">
        <f>RANK(H32,($H$22:$H$42,$H$44:$H$45,$H$48:$H$49),0)</f>
        <v>3</v>
      </c>
      <c r="J32" s="206">
        <f t="shared" si="1"/>
        <v>10.695094462410871</v>
      </c>
      <c r="K32" s="206">
        <f aca="true" t="shared" si="4" ref="K32:K45">H32/$H$18*100</f>
        <v>12.613357061878203</v>
      </c>
    </row>
    <row r="33" spans="1:11" s="437" customFormat="1" ht="12.75" customHeight="1">
      <c r="A33" s="426">
        <f t="shared" si="3"/>
        <v>7.2727272727272725</v>
      </c>
      <c r="B33" s="426"/>
      <c r="C33" s="345" t="s">
        <v>23</v>
      </c>
      <c r="D33" s="346">
        <v>8</v>
      </c>
      <c r="E33" s="347">
        <f>RANK(D33,($D$22:$D$42,$D$44:$D$45,$D$48:$D$49),0)</f>
        <v>5</v>
      </c>
      <c r="F33" s="348">
        <f>'高雄'!I30</f>
        <v>3486.8999999999996</v>
      </c>
      <c r="G33" s="347">
        <f>RANK(F33,($F$22:$F$42,$F$44:$F$45,$F$48:$F$49),0)</f>
        <v>9</v>
      </c>
      <c r="H33" s="348">
        <f>'高雄'!J30</f>
        <v>4620</v>
      </c>
      <c r="I33" s="349">
        <f>RANK(H33,($H$22:$H$42,$H$44:$H$45,$H$48:$H$49),0)</f>
        <v>8</v>
      </c>
      <c r="J33" s="206">
        <f t="shared" si="1"/>
        <v>1.6162368088906234</v>
      </c>
      <c r="K33" s="206">
        <f t="shared" si="4"/>
        <v>1.6569812169343476</v>
      </c>
    </row>
    <row r="34" spans="1:11" s="437" customFormat="1" ht="12.75" customHeight="1">
      <c r="A34" s="426">
        <f t="shared" si="3"/>
        <v>3.6363636363636362</v>
      </c>
      <c r="B34" s="426"/>
      <c r="C34" s="345" t="s">
        <v>24</v>
      </c>
      <c r="D34" s="346">
        <v>4</v>
      </c>
      <c r="E34" s="347">
        <f>RANK(D34,($D$22:$D$42,$D$44:$D$45,$D$48:$D$49),0)</f>
        <v>11</v>
      </c>
      <c r="F34" s="348">
        <f>'屏東'!I20</f>
        <v>3259.9</v>
      </c>
      <c r="G34" s="347">
        <f>RANK(F34,($F$22:$F$42,$F$44:$F$45,$F$48:$F$49),0)</f>
        <v>10</v>
      </c>
      <c r="H34" s="348">
        <f>'屏東'!J20</f>
        <v>3494</v>
      </c>
      <c r="I34" s="349">
        <f>RANK(H34,($H$22:$H$42,$H$44:$H$45,$H$48:$H$49),0)</f>
        <v>10</v>
      </c>
      <c r="J34" s="206">
        <f t="shared" si="1"/>
        <v>1.5110184901495725</v>
      </c>
      <c r="K34" s="206">
        <f t="shared" si="4"/>
        <v>1.2531368770494828</v>
      </c>
    </row>
    <row r="35" spans="1:11" s="437" customFormat="1" ht="12.75" customHeight="1">
      <c r="A35" s="426">
        <f t="shared" si="3"/>
        <v>1.8181818181818181</v>
      </c>
      <c r="B35" s="426"/>
      <c r="C35" s="345" t="s">
        <v>25</v>
      </c>
      <c r="D35" s="346">
        <v>2</v>
      </c>
      <c r="E35" s="347">
        <f>RANK(D35,($D$22:$D$42,$D$44:$D$45,$D$48:$D$49),0)</f>
        <v>16</v>
      </c>
      <c r="F35" s="348">
        <f>'臺東'!I20</f>
        <v>7.3</v>
      </c>
      <c r="G35" s="347">
        <f>RANK(F35,($F$22:$F$42,$F$44:$F$45,$F$48:$F$49),0)</f>
        <v>17</v>
      </c>
      <c r="H35" s="348">
        <f>'臺東'!J20</f>
        <v>7.4</v>
      </c>
      <c r="I35" s="349">
        <f>RANK(H35,($H$22:$H$42,$H$44:$H$45,$H$48:$H$49),0)</f>
        <v>17</v>
      </c>
      <c r="J35" s="206">
        <f t="shared" si="1"/>
        <v>0.0033836728053289605</v>
      </c>
      <c r="K35" s="206">
        <f t="shared" si="4"/>
        <v>0.0026540391786394318</v>
      </c>
    </row>
    <row r="36" spans="1:11" s="437" customFormat="1" ht="12.75" customHeight="1">
      <c r="A36" s="426">
        <f t="shared" si="3"/>
        <v>5.454545454545454</v>
      </c>
      <c r="B36" s="426"/>
      <c r="C36" s="345" t="s">
        <v>26</v>
      </c>
      <c r="D36" s="346">
        <v>6</v>
      </c>
      <c r="E36" s="347">
        <f>RANK(D36,($D$22:$D$42,$D$44:$D$45,$D$48:$D$49),0)</f>
        <v>8</v>
      </c>
      <c r="F36" s="348">
        <f>'花蓮'!I25</f>
        <v>43.70000000000001</v>
      </c>
      <c r="G36" s="347">
        <f>RANK(F36,($F$22:$F$42,$F$44:$F$45,$F$48:$F$49),0)</f>
        <v>15</v>
      </c>
      <c r="H36" s="348">
        <f>'花蓮'!J25</f>
        <v>60.9</v>
      </c>
      <c r="I36" s="349">
        <f>RANK(H36,($H$22:$H$42,$H$44:$H$45,$H$48:$H$49),0)</f>
        <v>16</v>
      </c>
      <c r="J36" s="206">
        <f t="shared" si="1"/>
        <v>0.020255685149708984</v>
      </c>
      <c r="K36" s="206">
        <f t="shared" si="4"/>
        <v>0.021842025132316402</v>
      </c>
    </row>
    <row r="37" spans="1:11" s="437" customFormat="1" ht="12.75" customHeight="1">
      <c r="A37" s="426">
        <f t="shared" si="3"/>
        <v>7.2727272727272725</v>
      </c>
      <c r="B37" s="426"/>
      <c r="C37" s="431" t="s">
        <v>27</v>
      </c>
      <c r="D37" s="432">
        <v>8</v>
      </c>
      <c r="E37" s="433">
        <f>RANK(D37,($D$22:$D$42,$D$44:$D$45,$D$48:$D$49),0)</f>
        <v>5</v>
      </c>
      <c r="F37" s="434">
        <f>'澎湖'!I26</f>
        <v>325.1</v>
      </c>
      <c r="G37" s="433">
        <f>RANK(F37,($F$22:$F$42,$F$44:$F$45,$F$48:$F$49),0)</f>
        <v>14</v>
      </c>
      <c r="H37" s="434">
        <f>'澎湖'!J26</f>
        <v>264.2</v>
      </c>
      <c r="I37" s="435">
        <f>RANK(H37,($H$22:$H$42,$H$44:$H$45,$H$48:$H$49),0)</f>
        <v>14</v>
      </c>
      <c r="J37" s="206">
        <f t="shared" si="1"/>
        <v>0.1506893190428007</v>
      </c>
      <c r="K37" s="206">
        <f t="shared" si="4"/>
        <v>0.09475637175628888</v>
      </c>
    </row>
    <row r="38" spans="1:11" s="437" customFormat="1" ht="12.75" customHeight="1">
      <c r="A38" s="426">
        <f t="shared" si="3"/>
        <v>3.6363636363636362</v>
      </c>
      <c r="B38" s="426"/>
      <c r="C38" s="345" t="s">
        <v>28</v>
      </c>
      <c r="D38" s="346">
        <v>4</v>
      </c>
      <c r="E38" s="347">
        <f>RANK(D38,($D$22:$D$42,$D$44:$D$45,$D$48:$D$49),0)</f>
        <v>11</v>
      </c>
      <c r="F38" s="348">
        <f>'基市'!I25</f>
        <v>1018.7</v>
      </c>
      <c r="G38" s="347">
        <f>RANK(F38,($F$22:$F$42,$F$44:$F$45,$F$48:$F$49),0)</f>
        <v>11</v>
      </c>
      <c r="H38" s="348">
        <f>'基市'!J25</f>
        <v>1045</v>
      </c>
      <c r="I38" s="349">
        <f>RANK(H38,($H$22:$H$42,$H$44:$H$45,$H$48:$H$49),0)</f>
        <v>11</v>
      </c>
      <c r="J38" s="206">
        <f t="shared" si="1"/>
        <v>0.47218458723131673</v>
      </c>
      <c r="K38" s="206">
        <f t="shared" si="4"/>
        <v>0.37479337049705486</v>
      </c>
    </row>
    <row r="39" spans="1:11" s="88" customFormat="1" ht="12.75" customHeight="1">
      <c r="A39" s="426">
        <f t="shared" si="3"/>
        <v>0</v>
      </c>
      <c r="B39" s="426"/>
      <c r="C39" s="345" t="s">
        <v>29</v>
      </c>
      <c r="D39" s="346">
        <v>0</v>
      </c>
      <c r="E39" s="350">
        <v>0</v>
      </c>
      <c r="F39" s="348">
        <f>'竹市'!I19</f>
        <v>0</v>
      </c>
      <c r="G39" s="350">
        <v>0</v>
      </c>
      <c r="H39" s="348">
        <f>'竹市'!J19</f>
        <v>0</v>
      </c>
      <c r="I39" s="350">
        <v>0</v>
      </c>
      <c r="J39" s="206">
        <f t="shared" si="1"/>
        <v>0</v>
      </c>
      <c r="K39" s="206">
        <f t="shared" si="4"/>
        <v>0</v>
      </c>
    </row>
    <row r="40" spans="1:11" s="88" customFormat="1" ht="12.75" customHeight="1">
      <c r="A40" s="426">
        <f t="shared" si="3"/>
        <v>0</v>
      </c>
      <c r="B40" s="426"/>
      <c r="C40" s="345" t="s">
        <v>30</v>
      </c>
      <c r="D40" s="346">
        <v>0</v>
      </c>
      <c r="E40" s="350">
        <v>0</v>
      </c>
      <c r="F40" s="348">
        <v>0</v>
      </c>
      <c r="G40" s="350">
        <v>0</v>
      </c>
      <c r="H40" s="348">
        <v>0</v>
      </c>
      <c r="I40" s="350">
        <v>0</v>
      </c>
      <c r="J40" s="206">
        <f t="shared" si="1"/>
        <v>0</v>
      </c>
      <c r="K40" s="206">
        <f t="shared" si="4"/>
        <v>0</v>
      </c>
    </row>
    <row r="41" spans="1:11" s="88" customFormat="1" ht="12.75" customHeight="1">
      <c r="A41" s="426">
        <f t="shared" si="3"/>
        <v>0.9090909090909091</v>
      </c>
      <c r="B41" s="426"/>
      <c r="C41" s="345" t="s">
        <v>31</v>
      </c>
      <c r="D41" s="346">
        <v>1</v>
      </c>
      <c r="E41" s="347">
        <f>RANK(D41,($D$22:$D$42,$D$44:$D$45,$D$48:$D$49),0)</f>
        <v>18</v>
      </c>
      <c r="F41" s="348">
        <f>'嘉市'!I20</f>
        <v>892</v>
      </c>
      <c r="G41" s="347">
        <f>RANK(F41,($F$22:$F$42,$F$44:$F$45,$F$48:$F$49),0)</f>
        <v>12</v>
      </c>
      <c r="H41" s="348">
        <f>'嘉市'!J20</f>
        <v>949</v>
      </c>
      <c r="I41" s="349">
        <f>RANK(H41,($H$22:$H$42,$H$44:$H$45,$H$48:$H$49),0)</f>
        <v>12</v>
      </c>
      <c r="J41" s="206">
        <f t="shared" si="1"/>
        <v>0.4134570058018401</v>
      </c>
      <c r="K41" s="206">
        <f t="shared" si="4"/>
        <v>0.3403625919633541</v>
      </c>
    </row>
    <row r="42" spans="1:11" s="88" customFormat="1" ht="12.75" customHeight="1">
      <c r="A42" s="426">
        <f t="shared" si="3"/>
        <v>0</v>
      </c>
      <c r="B42" s="426"/>
      <c r="C42" s="345" t="s">
        <v>32</v>
      </c>
      <c r="D42" s="346">
        <v>0</v>
      </c>
      <c r="E42" s="350">
        <v>0</v>
      </c>
      <c r="F42" s="348">
        <v>0</v>
      </c>
      <c r="G42" s="350">
        <v>0</v>
      </c>
      <c r="H42" s="348">
        <v>0</v>
      </c>
      <c r="I42" s="350">
        <v>0</v>
      </c>
      <c r="J42" s="206">
        <f t="shared" si="1"/>
        <v>0</v>
      </c>
      <c r="K42" s="206">
        <f t="shared" si="4"/>
        <v>0</v>
      </c>
    </row>
    <row r="43" spans="1:11" s="88" customFormat="1" ht="13.5" customHeight="1" hidden="1">
      <c r="A43" s="426">
        <f t="shared" si="3"/>
        <v>0</v>
      </c>
      <c r="B43" s="426"/>
      <c r="C43" s="351"/>
      <c r="D43" s="352"/>
      <c r="E43" s="353"/>
      <c r="F43" s="348"/>
      <c r="G43" s="353"/>
      <c r="H43" s="348"/>
      <c r="I43" s="350"/>
      <c r="J43" s="206">
        <f t="shared" si="1"/>
        <v>0</v>
      </c>
      <c r="K43" s="206">
        <f t="shared" si="4"/>
        <v>0</v>
      </c>
    </row>
    <row r="44" spans="1:11" s="88" customFormat="1" ht="12.75" customHeight="1">
      <c r="A44" s="426">
        <f t="shared" si="3"/>
        <v>0</v>
      </c>
      <c r="B44" s="426"/>
      <c r="C44" s="355" t="s">
        <v>398</v>
      </c>
      <c r="D44" s="352">
        <v>0</v>
      </c>
      <c r="E44" s="353">
        <v>0</v>
      </c>
      <c r="F44" s="348">
        <f>'北市'!I19</f>
        <v>0</v>
      </c>
      <c r="G44" s="350">
        <v>0</v>
      </c>
      <c r="H44" s="348">
        <f>'北市'!K19</f>
        <v>0</v>
      </c>
      <c r="I44" s="350">
        <v>0</v>
      </c>
      <c r="J44" s="206">
        <f t="shared" si="1"/>
        <v>0</v>
      </c>
      <c r="K44" s="206">
        <f t="shared" si="4"/>
        <v>0</v>
      </c>
    </row>
    <row r="45" spans="1:11" s="88" customFormat="1" ht="12.75" customHeight="1">
      <c r="A45" s="426">
        <f t="shared" si="3"/>
        <v>0</v>
      </c>
      <c r="B45" s="426"/>
      <c r="C45" s="355" t="s">
        <v>399</v>
      </c>
      <c r="D45" s="352">
        <v>0</v>
      </c>
      <c r="E45" s="353">
        <v>0</v>
      </c>
      <c r="F45" s="348">
        <f>'高市'!I19</f>
        <v>0</v>
      </c>
      <c r="G45" s="350">
        <v>0</v>
      </c>
      <c r="H45" s="348">
        <f>'高市'!K19</f>
        <v>0</v>
      </c>
      <c r="I45" s="350">
        <v>0</v>
      </c>
      <c r="J45" s="206">
        <f t="shared" si="1"/>
        <v>0</v>
      </c>
      <c r="K45" s="206">
        <f t="shared" si="4"/>
        <v>0</v>
      </c>
    </row>
    <row r="46" spans="1:11" s="88" customFormat="1" ht="10.5" customHeight="1" hidden="1">
      <c r="A46" s="426">
        <f t="shared" si="3"/>
        <v>25.454545454545453</v>
      </c>
      <c r="B46" s="426"/>
      <c r="C46" s="351" t="s">
        <v>578</v>
      </c>
      <c r="D46" s="346">
        <f>SUM(D48:D49)+D37</f>
        <v>28</v>
      </c>
      <c r="E46" s="353"/>
      <c r="F46" s="354">
        <f>SUM(F48:F49)+F37</f>
        <v>893.4000000000001</v>
      </c>
      <c r="G46" s="350"/>
      <c r="H46" s="354">
        <f>SUM(H48:H49)+H37</f>
        <v>860.6000000000001</v>
      </c>
      <c r="I46" s="350"/>
      <c r="J46" s="206">
        <f>F46/$F$18*100</f>
        <v>0.414105929353547</v>
      </c>
      <c r="K46" s="206">
        <f>H46/$H$18*100</f>
        <v>0.30865758339690474</v>
      </c>
    </row>
    <row r="47" spans="3:11" s="88" customFormat="1" ht="9.75" customHeight="1" hidden="1">
      <c r="C47" s="351"/>
      <c r="D47" s="352"/>
      <c r="E47" s="353"/>
      <c r="F47" s="348"/>
      <c r="G47" s="353"/>
      <c r="H47" s="348"/>
      <c r="I47" s="350"/>
      <c r="J47" s="206">
        <f>F47/$F$18*100</f>
        <v>0</v>
      </c>
      <c r="K47" s="206">
        <f>H47/$H$18*100</f>
        <v>0</v>
      </c>
    </row>
    <row r="48" spans="1:11" s="88" customFormat="1" ht="12.75" customHeight="1">
      <c r="A48" s="426">
        <f>D48/$D$18*100</f>
        <v>11.818181818181818</v>
      </c>
      <c r="B48" s="426"/>
      <c r="C48" s="355" t="s">
        <v>400</v>
      </c>
      <c r="D48" s="352">
        <v>13</v>
      </c>
      <c r="E48" s="347">
        <f>RANK(D48,($D$22:$D$42,$D$44:$D$45,$D$48:$D$49),0)</f>
        <v>1</v>
      </c>
      <c r="F48" s="348">
        <f>'金門縣'!I25</f>
        <v>532.2</v>
      </c>
      <c r="G48" s="347">
        <f>RANK(F48,($F$22:$F$42,$F$44:$F$45,$F$48:$F$49),0)</f>
        <v>13</v>
      </c>
      <c r="H48" s="348">
        <f>'金門縣'!J25</f>
        <v>532.2</v>
      </c>
      <c r="I48" s="349">
        <f>RANK(H48,($H$22:$H$42,$H$44:$H$45,$H$48:$H$49),0)</f>
        <v>13</v>
      </c>
      <c r="J48" s="206">
        <f>F48/$F$18*100</f>
        <v>0.24668365301316067</v>
      </c>
      <c r="K48" s="206">
        <f>H48/$H$18*100</f>
        <v>0.19087562849620346</v>
      </c>
    </row>
    <row r="49" spans="1:11" s="88" customFormat="1" ht="12.75" customHeight="1">
      <c r="A49" s="426">
        <f>D49/$D$18*100</f>
        <v>6.363636363636363</v>
      </c>
      <c r="B49" s="426"/>
      <c r="C49" s="441" t="s">
        <v>401</v>
      </c>
      <c r="D49" s="442">
        <v>7</v>
      </c>
      <c r="E49" s="443">
        <f>RANK(D49,($D$22:$D$42,$D$44:$D$45,$D$48:$D$49),0)</f>
        <v>7</v>
      </c>
      <c r="F49" s="444">
        <f>'連江縣'!I25</f>
        <v>36.1</v>
      </c>
      <c r="G49" s="443">
        <f>RANK(F49,($F$22:$F$42,$F$44:$F$45,$F$48:$F$49),0)</f>
        <v>16</v>
      </c>
      <c r="H49" s="444">
        <f>'連江縣'!J25</f>
        <v>64.19999999999999</v>
      </c>
      <c r="I49" s="445">
        <f>RANK(H49,($H$22:$H$42,$H$44:$H$45,$H$48:$H$49),0)</f>
        <v>15</v>
      </c>
      <c r="J49" s="206">
        <f>F49/$F$18*100</f>
        <v>0.01673295729758568</v>
      </c>
      <c r="K49" s="206">
        <f>H49/$H$18*100</f>
        <v>0.02302558314441236</v>
      </c>
    </row>
    <row r="50" spans="1:13" s="88" customFormat="1" ht="4.5" customHeight="1" hidden="1">
      <c r="A50" s="426">
        <f>D50/$D$18*100</f>
        <v>0</v>
      </c>
      <c r="B50" s="426"/>
      <c r="C50" s="194"/>
      <c r="D50" s="195"/>
      <c r="E50" s="196"/>
      <c r="F50" s="295"/>
      <c r="G50" s="196"/>
      <c r="H50" s="196"/>
      <c r="I50" s="196"/>
      <c r="J50" s="196"/>
      <c r="K50" s="197"/>
      <c r="L50" s="430"/>
      <c r="M50" s="154"/>
    </row>
    <row r="51" spans="1:12" ht="12.75" customHeight="1">
      <c r="A51" s="426">
        <f>D51/$D$18*100</f>
        <v>0</v>
      </c>
      <c r="B51" s="426"/>
      <c r="C51" s="217" t="s">
        <v>513</v>
      </c>
      <c r="D51" s="198"/>
      <c r="E51" s="199"/>
      <c r="F51" s="199"/>
      <c r="G51" s="199"/>
      <c r="H51" s="200"/>
      <c r="I51" s="200"/>
      <c r="J51" s="200"/>
      <c r="K51" s="200"/>
      <c r="L51" s="200"/>
    </row>
    <row r="52" ht="12.75" customHeight="1">
      <c r="C52" s="217" t="s">
        <v>580</v>
      </c>
    </row>
    <row r="53" ht="12.75" customHeight="1">
      <c r="C53" s="217" t="s">
        <v>517</v>
      </c>
    </row>
    <row r="54" ht="13.5" customHeight="1">
      <c r="C54" s="217" t="s">
        <v>597</v>
      </c>
    </row>
  </sheetData>
  <printOptions/>
  <pageMargins left="0.9055118110236221" right="0.2755905511811024" top="0.5511811023622047" bottom="0.551181102362204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47" sqref="A47"/>
    </sheetView>
  </sheetViews>
  <sheetFormatPr defaultColWidth="9.00390625" defaultRowHeight="15.75"/>
  <cols>
    <col min="1" max="1" width="11.75390625" style="10" customWidth="1"/>
    <col min="2" max="2" width="5.875" style="10" customWidth="1"/>
    <col min="3" max="3" width="8.75390625" style="6" customWidth="1"/>
    <col min="4" max="4" width="8.625" style="6" customWidth="1"/>
    <col min="5" max="5" width="14.50390625" style="6" customWidth="1"/>
    <col min="6" max="6" width="8.625" style="5" customWidth="1"/>
    <col min="7" max="9" width="10.625" style="5" customWidth="1"/>
    <col min="10" max="10" width="11.625" style="5" customWidth="1"/>
    <col min="11" max="11" width="25.50390625" style="6" customWidth="1"/>
    <col min="12" max="16384" width="9.00390625" style="6" customWidth="1"/>
  </cols>
  <sheetData>
    <row r="1" spans="1:11" s="18" customFormat="1" ht="27.75">
      <c r="A1" s="1" t="s">
        <v>611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1" customHeight="1">
      <c r="A4" s="26" t="s">
        <v>39</v>
      </c>
      <c r="B4" s="27" t="s">
        <v>34</v>
      </c>
      <c r="C4" s="26" t="s">
        <v>40</v>
      </c>
      <c r="D4" s="28"/>
      <c r="E4" s="73"/>
      <c r="F4" s="74" t="s">
        <v>41</v>
      </c>
      <c r="G4" s="29" t="s">
        <v>41</v>
      </c>
      <c r="H4" s="29" t="s">
        <v>6</v>
      </c>
      <c r="I4" s="30" t="s">
        <v>158</v>
      </c>
      <c r="J4" s="30" t="s">
        <v>158</v>
      </c>
      <c r="K4" s="28"/>
    </row>
    <row r="5" spans="1:11" ht="30" customHeight="1" hidden="1">
      <c r="A5" s="13" t="s">
        <v>101</v>
      </c>
      <c r="B5" s="40">
        <v>7</v>
      </c>
      <c r="C5" s="75" t="s">
        <v>119</v>
      </c>
      <c r="D5" s="52"/>
      <c r="E5" s="52"/>
      <c r="F5" s="76">
        <v>195.3</v>
      </c>
      <c r="G5" s="34">
        <v>3381.6</v>
      </c>
      <c r="H5" s="34">
        <v>1779.44</v>
      </c>
      <c r="I5" s="34">
        <v>106.32</v>
      </c>
      <c r="J5" s="34">
        <v>192.54</v>
      </c>
      <c r="K5" s="77" t="s">
        <v>119</v>
      </c>
    </row>
    <row r="6" spans="1:11" ht="30" customHeight="1" hidden="1">
      <c r="A6" s="13" t="s">
        <v>103</v>
      </c>
      <c r="B6" s="40">
        <v>7</v>
      </c>
      <c r="C6" s="75" t="s">
        <v>119</v>
      </c>
      <c r="D6" s="52"/>
      <c r="E6" s="52"/>
      <c r="F6" s="76">
        <v>195.3</v>
      </c>
      <c r="G6" s="34">
        <v>3381.6</v>
      </c>
      <c r="H6" s="34">
        <v>1779.44</v>
      </c>
      <c r="I6" s="34">
        <v>107.59</v>
      </c>
      <c r="J6" s="34">
        <v>192.54</v>
      </c>
      <c r="K6" s="78" t="s">
        <v>119</v>
      </c>
    </row>
    <row r="7" spans="1:11" ht="30" customHeight="1" hidden="1">
      <c r="A7" s="13" t="s">
        <v>7</v>
      </c>
      <c r="B7" s="40">
        <v>7</v>
      </c>
      <c r="C7" s="75" t="s">
        <v>119</v>
      </c>
      <c r="D7" s="52"/>
      <c r="E7" s="52"/>
      <c r="F7" s="76">
        <v>195.3</v>
      </c>
      <c r="G7" s="34">
        <v>3381.6</v>
      </c>
      <c r="H7" s="34">
        <v>1779.44</v>
      </c>
      <c r="I7" s="34">
        <v>107.59</v>
      </c>
      <c r="J7" s="34">
        <v>192.54</v>
      </c>
      <c r="K7" s="78" t="s">
        <v>119</v>
      </c>
    </row>
    <row r="8" spans="1:11" ht="30" customHeight="1" hidden="1">
      <c r="A8" s="13" t="s">
        <v>8</v>
      </c>
      <c r="B8" s="40">
        <v>8</v>
      </c>
      <c r="C8" s="79" t="s">
        <v>120</v>
      </c>
      <c r="D8" s="80"/>
      <c r="E8" s="80"/>
      <c r="F8" s="76">
        <v>282.8</v>
      </c>
      <c r="G8" s="34">
        <v>3934.6</v>
      </c>
      <c r="H8" s="34">
        <v>2316.54</v>
      </c>
      <c r="I8" s="34">
        <v>282.06</v>
      </c>
      <c r="J8" s="34">
        <v>350.59</v>
      </c>
      <c r="K8" s="81" t="s">
        <v>120</v>
      </c>
    </row>
    <row r="9" spans="1:11" ht="30" customHeight="1" hidden="1">
      <c r="A9" s="13" t="s">
        <v>9</v>
      </c>
      <c r="B9" s="40">
        <v>8</v>
      </c>
      <c r="C9" s="114" t="s">
        <v>120</v>
      </c>
      <c r="D9" s="118"/>
      <c r="E9" s="118"/>
      <c r="F9" s="116"/>
      <c r="G9" s="117"/>
      <c r="H9" s="34">
        <v>2316.54</v>
      </c>
      <c r="I9" s="34">
        <v>255.89</v>
      </c>
      <c r="J9" s="34">
        <v>350.59</v>
      </c>
      <c r="K9" s="81" t="s">
        <v>120</v>
      </c>
    </row>
    <row r="10" spans="1:11" ht="30" customHeight="1" hidden="1">
      <c r="A10" s="13" t="s">
        <v>10</v>
      </c>
      <c r="B10" s="40">
        <v>8</v>
      </c>
      <c r="C10" s="104" t="s">
        <v>120</v>
      </c>
      <c r="D10" s="118"/>
      <c r="E10" s="118"/>
      <c r="F10" s="116"/>
      <c r="G10" s="116"/>
      <c r="H10" s="237"/>
      <c r="I10" s="34">
        <v>25599</v>
      </c>
      <c r="J10" s="34">
        <v>35059</v>
      </c>
      <c r="K10" s="81" t="s">
        <v>120</v>
      </c>
    </row>
    <row r="11" spans="1:11" s="18" customFormat="1" ht="27.75" hidden="1">
      <c r="A11" s="1" t="s">
        <v>121</v>
      </c>
      <c r="B11" s="1"/>
      <c r="C11" s="104" t="s">
        <v>120</v>
      </c>
      <c r="D11" s="46"/>
      <c r="E11" s="46"/>
      <c r="F11" s="113"/>
      <c r="G11" s="238"/>
      <c r="H11" s="14"/>
      <c r="I11" s="47"/>
      <c r="J11" s="47"/>
      <c r="K11" s="46"/>
    </row>
    <row r="12" spans="1:11" s="18" customFormat="1" ht="12" customHeight="1" hidden="1">
      <c r="A12" s="7"/>
      <c r="B12" s="1"/>
      <c r="C12" s="104" t="s">
        <v>120</v>
      </c>
      <c r="D12" s="16"/>
      <c r="E12" s="16"/>
      <c r="F12" s="113"/>
      <c r="G12" s="238"/>
      <c r="H12" s="17"/>
      <c r="I12" s="17"/>
      <c r="J12" s="17"/>
      <c r="K12" s="16"/>
    </row>
    <row r="13" spans="1:11" ht="24.75" customHeight="1" hidden="1">
      <c r="A13" s="19" t="s">
        <v>33</v>
      </c>
      <c r="B13" s="20" t="s">
        <v>99</v>
      </c>
      <c r="C13" s="104" t="s">
        <v>120</v>
      </c>
      <c r="D13" s="23" t="s">
        <v>36</v>
      </c>
      <c r="E13" s="23" t="s">
        <v>37</v>
      </c>
      <c r="F13" s="113"/>
      <c r="G13" s="238"/>
      <c r="H13" s="239"/>
      <c r="I13" s="24" t="s">
        <v>2</v>
      </c>
      <c r="J13" s="24" t="s">
        <v>3</v>
      </c>
      <c r="K13" s="25" t="s">
        <v>38</v>
      </c>
    </row>
    <row r="14" spans="1:11" ht="21" customHeight="1" hidden="1">
      <c r="A14" s="26" t="s">
        <v>39</v>
      </c>
      <c r="B14" s="27" t="s">
        <v>34</v>
      </c>
      <c r="C14" s="104" t="s">
        <v>120</v>
      </c>
      <c r="D14" s="28"/>
      <c r="E14" s="73"/>
      <c r="F14" s="113"/>
      <c r="G14" s="238"/>
      <c r="H14" s="8"/>
      <c r="I14" s="30" t="s">
        <v>100</v>
      </c>
      <c r="J14" s="30" t="s">
        <v>100</v>
      </c>
      <c r="K14" s="28"/>
    </row>
    <row r="15" spans="1:11" ht="30" customHeight="1" hidden="1">
      <c r="A15" s="13" t="s">
        <v>11</v>
      </c>
      <c r="B15" s="40">
        <v>8</v>
      </c>
      <c r="C15" s="104" t="s">
        <v>120</v>
      </c>
      <c r="D15" s="115"/>
      <c r="E15" s="115"/>
      <c r="F15" s="116"/>
      <c r="G15" s="116"/>
      <c r="H15" s="237"/>
      <c r="I15" s="34">
        <v>255.99</v>
      </c>
      <c r="J15" s="34">
        <v>350.59</v>
      </c>
      <c r="K15" s="81" t="s">
        <v>120</v>
      </c>
    </row>
    <row r="16" spans="1:11" ht="30" customHeight="1" hidden="1">
      <c r="A16" s="9" t="s">
        <v>96</v>
      </c>
      <c r="B16" s="148">
        <v>8</v>
      </c>
      <c r="C16" s="268" t="s">
        <v>120</v>
      </c>
      <c r="D16" s="269"/>
      <c r="E16" s="269"/>
      <c r="F16" s="270"/>
      <c r="G16" s="270"/>
      <c r="H16" s="271"/>
      <c r="I16" s="249">
        <v>24915</v>
      </c>
      <c r="J16" s="249">
        <v>35059</v>
      </c>
      <c r="K16" s="81" t="s">
        <v>120</v>
      </c>
    </row>
    <row r="17" spans="1:11" ht="30" customHeight="1" hidden="1">
      <c r="A17" s="9" t="s">
        <v>97</v>
      </c>
      <c r="B17" s="148">
        <v>8</v>
      </c>
      <c r="C17" s="268" t="s">
        <v>120</v>
      </c>
      <c r="D17" s="269"/>
      <c r="E17" s="269"/>
      <c r="F17" s="270"/>
      <c r="G17" s="270"/>
      <c r="H17" s="271"/>
      <c r="I17" s="330">
        <v>24915</v>
      </c>
      <c r="J17" s="330">
        <v>35059</v>
      </c>
      <c r="K17" s="81" t="s">
        <v>120</v>
      </c>
    </row>
    <row r="18" spans="1:11" ht="30" customHeight="1" hidden="1">
      <c r="A18" s="9" t="s">
        <v>130</v>
      </c>
      <c r="B18" s="148">
        <v>8</v>
      </c>
      <c r="C18" s="268" t="s">
        <v>120</v>
      </c>
      <c r="D18" s="269"/>
      <c r="E18" s="269"/>
      <c r="F18" s="270"/>
      <c r="G18" s="270"/>
      <c r="H18" s="271"/>
      <c r="I18" s="330">
        <v>25009</v>
      </c>
      <c r="J18" s="330">
        <v>34993</v>
      </c>
      <c r="K18" s="81" t="s">
        <v>120</v>
      </c>
    </row>
    <row r="19" spans="1:11" ht="21" customHeight="1" hidden="1">
      <c r="A19" s="9" t="s">
        <v>546</v>
      </c>
      <c r="B19" s="148">
        <v>10</v>
      </c>
      <c r="C19" s="516" t="s">
        <v>574</v>
      </c>
      <c r="D19" s="478"/>
      <c r="E19" s="478"/>
      <c r="F19" s="478"/>
      <c r="G19" s="478"/>
      <c r="H19" s="492"/>
      <c r="I19" s="450">
        <v>25577.5</v>
      </c>
      <c r="J19" s="450">
        <v>35625.8</v>
      </c>
      <c r="K19" s="535" t="s">
        <v>323</v>
      </c>
    </row>
    <row r="20" spans="1:11" ht="15" customHeight="1" hidden="1">
      <c r="A20" s="39"/>
      <c r="B20" s="272"/>
      <c r="C20" s="493"/>
      <c r="D20" s="478"/>
      <c r="E20" s="478"/>
      <c r="F20" s="478"/>
      <c r="G20" s="478"/>
      <c r="H20" s="492"/>
      <c r="I20" s="451"/>
      <c r="J20" s="451"/>
      <c r="K20" s="536"/>
    </row>
    <row r="21" spans="1:11" ht="15" customHeight="1" hidden="1">
      <c r="A21" s="39"/>
      <c r="B21" s="272"/>
      <c r="C21" s="185"/>
      <c r="D21" s="187"/>
      <c r="E21" s="187"/>
      <c r="F21" s="187"/>
      <c r="G21" s="187"/>
      <c r="H21" s="232"/>
      <c r="I21" s="451"/>
      <c r="J21" s="451"/>
      <c r="K21" s="536"/>
    </row>
    <row r="22" spans="1:11" ht="15" customHeight="1" hidden="1">
      <c r="A22" s="39"/>
      <c r="B22" s="272"/>
      <c r="C22" s="187"/>
      <c r="D22" s="187"/>
      <c r="E22" s="187"/>
      <c r="F22" s="187"/>
      <c r="G22" s="187"/>
      <c r="H22" s="232"/>
      <c r="I22" s="451"/>
      <c r="J22" s="451"/>
      <c r="K22" s="536"/>
    </row>
    <row r="23" spans="1:11" ht="15" customHeight="1" hidden="1">
      <c r="A23" s="39"/>
      <c r="B23" s="272"/>
      <c r="C23" s="250"/>
      <c r="D23" s="250"/>
      <c r="E23" s="250"/>
      <c r="F23" s="250"/>
      <c r="G23" s="250"/>
      <c r="H23" s="232"/>
      <c r="I23" s="451"/>
      <c r="J23" s="451"/>
      <c r="K23" s="536"/>
    </row>
    <row r="24" spans="1:11" ht="21" customHeight="1">
      <c r="A24" s="9" t="s">
        <v>547</v>
      </c>
      <c r="B24" s="148">
        <v>10</v>
      </c>
      <c r="C24" s="516" t="s">
        <v>572</v>
      </c>
      <c r="D24" s="537"/>
      <c r="E24" s="537"/>
      <c r="F24" s="537"/>
      <c r="G24" s="537"/>
      <c r="H24" s="504"/>
      <c r="I24" s="450">
        <v>25577.5</v>
      </c>
      <c r="J24" s="450">
        <v>35625.8</v>
      </c>
      <c r="K24" s="516" t="s">
        <v>586</v>
      </c>
    </row>
    <row r="25" spans="1:11" ht="15" customHeight="1">
      <c r="A25" s="39"/>
      <c r="B25" s="272"/>
      <c r="C25" s="505"/>
      <c r="D25" s="537"/>
      <c r="E25" s="537"/>
      <c r="F25" s="537"/>
      <c r="G25" s="537"/>
      <c r="H25" s="504"/>
      <c r="I25" s="452"/>
      <c r="J25" s="452"/>
      <c r="K25" s="493"/>
    </row>
    <row r="26" spans="1:11" ht="15" customHeight="1">
      <c r="A26" s="39"/>
      <c r="B26" s="272"/>
      <c r="C26" s="505"/>
      <c r="D26" s="537"/>
      <c r="E26" s="537"/>
      <c r="F26" s="537"/>
      <c r="G26" s="537"/>
      <c r="H26" s="504"/>
      <c r="I26" s="452"/>
      <c r="J26" s="452"/>
      <c r="K26" s="493"/>
    </row>
    <row r="27" spans="1:11" ht="15" customHeight="1">
      <c r="A27" s="39"/>
      <c r="B27" s="272"/>
      <c r="C27" s="187"/>
      <c r="D27" s="187"/>
      <c r="E27" s="187"/>
      <c r="F27" s="187"/>
      <c r="G27" s="187"/>
      <c r="H27" s="232"/>
      <c r="I27" s="452"/>
      <c r="J27" s="452"/>
      <c r="K27" s="493"/>
    </row>
    <row r="28" spans="1:11" ht="16.5" customHeight="1">
      <c r="A28" s="39"/>
      <c r="B28" s="272"/>
      <c r="C28" s="250"/>
      <c r="D28" s="250"/>
      <c r="E28" s="250"/>
      <c r="F28" s="250"/>
      <c r="G28" s="250"/>
      <c r="H28" s="232"/>
      <c r="I28" s="452"/>
      <c r="J28" s="452"/>
      <c r="K28" s="493"/>
    </row>
    <row r="29" spans="1:11" ht="21" customHeight="1">
      <c r="A29" s="9" t="s">
        <v>548</v>
      </c>
      <c r="B29" s="148">
        <v>10</v>
      </c>
      <c r="C29" s="516" t="s">
        <v>585</v>
      </c>
      <c r="D29" s="537"/>
      <c r="E29" s="537"/>
      <c r="F29" s="537"/>
      <c r="G29" s="537"/>
      <c r="H29" s="504"/>
      <c r="I29" s="450">
        <v>23533</v>
      </c>
      <c r="J29" s="450">
        <v>35626</v>
      </c>
      <c r="K29" s="516" t="s">
        <v>585</v>
      </c>
    </row>
    <row r="30" spans="1:11" ht="15" customHeight="1">
      <c r="A30" s="39"/>
      <c r="B30" s="108"/>
      <c r="C30" s="505"/>
      <c r="D30" s="537"/>
      <c r="E30" s="537"/>
      <c r="F30" s="537"/>
      <c r="G30" s="537"/>
      <c r="H30" s="504"/>
      <c r="I30" s="452"/>
      <c r="J30" s="452"/>
      <c r="K30" s="505"/>
    </row>
    <row r="31" spans="1:11" ht="15" customHeight="1">
      <c r="A31" s="39"/>
      <c r="B31" s="108"/>
      <c r="C31" s="505"/>
      <c r="D31" s="537"/>
      <c r="E31" s="537"/>
      <c r="F31" s="537"/>
      <c r="G31" s="537"/>
      <c r="H31" s="504"/>
      <c r="I31" s="452"/>
      <c r="J31" s="452"/>
      <c r="K31" s="505"/>
    </row>
    <row r="32" spans="1:11" ht="15" customHeight="1">
      <c r="A32" s="39"/>
      <c r="B32" s="272"/>
      <c r="C32" s="250"/>
      <c r="D32" s="250"/>
      <c r="E32" s="250"/>
      <c r="F32" s="250"/>
      <c r="G32" s="250"/>
      <c r="H32" s="232"/>
      <c r="I32" s="452"/>
      <c r="J32" s="452"/>
      <c r="K32" s="505"/>
    </row>
    <row r="33" spans="1:11" ht="16.5" customHeight="1">
      <c r="A33" s="39"/>
      <c r="B33" s="272"/>
      <c r="C33" s="250"/>
      <c r="D33" s="250"/>
      <c r="E33" s="250"/>
      <c r="F33" s="250"/>
      <c r="G33" s="250"/>
      <c r="H33" s="232"/>
      <c r="I33" s="452"/>
      <c r="J33" s="452"/>
      <c r="K33" s="505"/>
    </row>
    <row r="34" spans="1:11" ht="21" customHeight="1">
      <c r="A34" s="9" t="s">
        <v>549</v>
      </c>
      <c r="B34" s="148">
        <v>10</v>
      </c>
      <c r="C34" s="516" t="s">
        <v>585</v>
      </c>
      <c r="D34" s="537"/>
      <c r="E34" s="537"/>
      <c r="F34" s="537"/>
      <c r="G34" s="537"/>
      <c r="H34" s="504"/>
      <c r="I34" s="450">
        <v>23532</v>
      </c>
      <c r="J34" s="450">
        <v>35626</v>
      </c>
      <c r="K34" s="516" t="s">
        <v>585</v>
      </c>
    </row>
    <row r="35" spans="1:11" ht="15" customHeight="1">
      <c r="A35" s="39"/>
      <c r="B35" s="108"/>
      <c r="C35" s="505"/>
      <c r="D35" s="537"/>
      <c r="E35" s="537"/>
      <c r="F35" s="537"/>
      <c r="G35" s="537"/>
      <c r="H35" s="504"/>
      <c r="I35" s="109"/>
      <c r="J35" s="109"/>
      <c r="K35" s="505"/>
    </row>
    <row r="36" spans="1:11" ht="15" customHeight="1">
      <c r="A36" s="39"/>
      <c r="B36" s="108"/>
      <c r="C36" s="505"/>
      <c r="D36" s="537"/>
      <c r="E36" s="537"/>
      <c r="F36" s="537"/>
      <c r="G36" s="537"/>
      <c r="H36" s="504"/>
      <c r="I36" s="109"/>
      <c r="J36" s="109"/>
      <c r="K36" s="505"/>
    </row>
    <row r="37" spans="1:11" ht="15" customHeight="1">
      <c r="A37" s="39"/>
      <c r="B37" s="272"/>
      <c r="C37" s="250"/>
      <c r="D37" s="250"/>
      <c r="E37" s="250"/>
      <c r="F37" s="250"/>
      <c r="G37" s="250"/>
      <c r="H37" s="232"/>
      <c r="I37" s="109"/>
      <c r="J37" s="109"/>
      <c r="K37" s="505"/>
    </row>
    <row r="38" spans="1:11" ht="17.25" customHeight="1">
      <c r="A38" s="39"/>
      <c r="B38" s="272"/>
      <c r="C38" s="250"/>
      <c r="D38" s="250"/>
      <c r="E38" s="250"/>
      <c r="F38" s="250"/>
      <c r="G38" s="250"/>
      <c r="H38" s="232"/>
      <c r="I38" s="109"/>
      <c r="J38" s="109"/>
      <c r="K38" s="505"/>
    </row>
    <row r="39" spans="1:11" ht="21" customHeight="1">
      <c r="A39" s="265" t="s">
        <v>550</v>
      </c>
      <c r="B39" s="148">
        <v>10</v>
      </c>
      <c r="C39" s="516" t="s">
        <v>585</v>
      </c>
      <c r="D39" s="537"/>
      <c r="E39" s="537"/>
      <c r="F39" s="537"/>
      <c r="G39" s="537"/>
      <c r="H39" s="504"/>
      <c r="I39" s="361">
        <v>23533.1</v>
      </c>
      <c r="J39" s="361">
        <v>35626</v>
      </c>
      <c r="K39" s="516" t="s">
        <v>585</v>
      </c>
    </row>
    <row r="40" spans="1:11" ht="15" customHeight="1">
      <c r="A40" s="141"/>
      <c r="B40" s="108"/>
      <c r="C40" s="505"/>
      <c r="D40" s="537"/>
      <c r="E40" s="537"/>
      <c r="F40" s="537"/>
      <c r="G40" s="537"/>
      <c r="H40" s="504"/>
      <c r="I40" s="361"/>
      <c r="J40" s="361"/>
      <c r="K40" s="505"/>
    </row>
    <row r="41" spans="1:11" ht="15" customHeight="1">
      <c r="A41" s="141"/>
      <c r="B41" s="108"/>
      <c r="C41" s="505"/>
      <c r="D41" s="537"/>
      <c r="E41" s="537"/>
      <c r="F41" s="537"/>
      <c r="G41" s="537"/>
      <c r="H41" s="504"/>
      <c r="I41" s="374"/>
      <c r="J41" s="168"/>
      <c r="K41" s="505"/>
    </row>
    <row r="42" spans="1:11" ht="32.25" customHeight="1">
      <c r="A42" s="141"/>
      <c r="B42" s="108"/>
      <c r="C42" s="185"/>
      <c r="D42" s="187"/>
      <c r="E42" s="187"/>
      <c r="F42" s="187"/>
      <c r="G42" s="187"/>
      <c r="H42" s="232"/>
      <c r="I42" s="168"/>
      <c r="J42" s="168"/>
      <c r="K42" s="505"/>
    </row>
    <row r="43" spans="1:11" ht="21" customHeight="1">
      <c r="A43" s="9" t="s">
        <v>563</v>
      </c>
      <c r="B43" s="148">
        <v>10</v>
      </c>
      <c r="C43" s="516" t="s">
        <v>585</v>
      </c>
      <c r="D43" s="537"/>
      <c r="E43" s="537"/>
      <c r="F43" s="537"/>
      <c r="G43" s="537"/>
      <c r="H43" s="504"/>
      <c r="I43" s="309">
        <f>SUM(I52:I63)</f>
        <v>23073.8</v>
      </c>
      <c r="J43" s="309">
        <f>SUM(J52:J63)</f>
        <v>35168.6</v>
      </c>
      <c r="K43" s="516" t="s">
        <v>585</v>
      </c>
    </row>
    <row r="44" spans="1:11" ht="15" customHeight="1">
      <c r="A44" s="39"/>
      <c r="B44" s="108"/>
      <c r="C44" s="505"/>
      <c r="D44" s="537"/>
      <c r="E44" s="537"/>
      <c r="F44" s="537"/>
      <c r="G44" s="537"/>
      <c r="H44" s="504"/>
      <c r="I44" s="109"/>
      <c r="J44" s="168"/>
      <c r="K44" s="505"/>
    </row>
    <row r="45" spans="1:11" ht="15" customHeight="1">
      <c r="A45" s="39"/>
      <c r="B45" s="108"/>
      <c r="C45" s="505"/>
      <c r="D45" s="537"/>
      <c r="E45" s="537"/>
      <c r="F45" s="537"/>
      <c r="G45" s="537"/>
      <c r="H45" s="504"/>
      <c r="I45" s="109"/>
      <c r="J45" s="168"/>
      <c r="K45" s="505"/>
    </row>
    <row r="46" spans="1:11" ht="33" customHeight="1">
      <c r="A46" s="26"/>
      <c r="B46" s="27"/>
      <c r="C46" s="336"/>
      <c r="D46" s="336"/>
      <c r="E46" s="336"/>
      <c r="F46" s="336"/>
      <c r="G46" s="336"/>
      <c r="H46" s="336"/>
      <c r="I46" s="30"/>
      <c r="J46" s="30"/>
      <c r="K46" s="539"/>
    </row>
    <row r="47" spans="1:11" s="18" customFormat="1" ht="27.75">
      <c r="A47" s="1" t="s">
        <v>612</v>
      </c>
      <c r="B47" s="1"/>
      <c r="C47" s="46"/>
      <c r="D47" s="46"/>
      <c r="E47" s="46"/>
      <c r="F47" s="47"/>
      <c r="G47" s="47"/>
      <c r="H47" s="47"/>
      <c r="I47" s="47"/>
      <c r="J47" s="47"/>
      <c r="K47" s="46"/>
    </row>
    <row r="48" spans="1:11" s="18" customFormat="1" ht="12" customHeight="1">
      <c r="A48" s="7"/>
      <c r="B48" s="1"/>
      <c r="C48" s="16"/>
      <c r="D48" s="16"/>
      <c r="E48" s="16"/>
      <c r="F48" s="17"/>
      <c r="G48" s="17"/>
      <c r="H48" s="17"/>
      <c r="I48" s="17"/>
      <c r="J48" s="17"/>
      <c r="K48" s="16"/>
    </row>
    <row r="49" spans="1:11" ht="24.75" customHeight="1">
      <c r="A49" s="19" t="s">
        <v>405</v>
      </c>
      <c r="B49" s="20" t="s">
        <v>99</v>
      </c>
      <c r="C49" s="21" t="s">
        <v>35</v>
      </c>
      <c r="D49" s="23" t="s">
        <v>36</v>
      </c>
      <c r="E49" s="23" t="s">
        <v>296</v>
      </c>
      <c r="F49" s="24" t="s">
        <v>297</v>
      </c>
      <c r="G49" s="24" t="s">
        <v>298</v>
      </c>
      <c r="H49" s="24" t="s">
        <v>1</v>
      </c>
      <c r="I49" s="24" t="s">
        <v>2</v>
      </c>
      <c r="J49" s="24" t="s">
        <v>564</v>
      </c>
      <c r="K49" s="25" t="s">
        <v>38</v>
      </c>
    </row>
    <row r="50" spans="1:11" ht="21" customHeight="1">
      <c r="A50" s="26" t="s">
        <v>39</v>
      </c>
      <c r="B50" s="27" t="s">
        <v>34</v>
      </c>
      <c r="C50" s="26" t="s">
        <v>40</v>
      </c>
      <c r="D50" s="28"/>
      <c r="E50" s="73"/>
      <c r="F50" s="74" t="s">
        <v>41</v>
      </c>
      <c r="G50" s="29" t="s">
        <v>41</v>
      </c>
      <c r="H50" s="29" t="s">
        <v>6</v>
      </c>
      <c r="I50" s="373" t="s">
        <v>158</v>
      </c>
      <c r="J50" s="30" t="s">
        <v>158</v>
      </c>
      <c r="K50" s="28"/>
    </row>
    <row r="51" spans="1:11" ht="6.75" customHeight="1">
      <c r="A51" s="39"/>
      <c r="B51" s="108"/>
      <c r="C51" s="453"/>
      <c r="D51" s="453"/>
      <c r="E51" s="453"/>
      <c r="F51" s="453"/>
      <c r="G51" s="453"/>
      <c r="H51" s="453"/>
      <c r="I51" s="109"/>
      <c r="J51" s="109"/>
      <c r="K51" s="186"/>
    </row>
    <row r="52" spans="1:11" s="91" customFormat="1" ht="14.25" customHeight="1">
      <c r="A52" s="39" t="s">
        <v>324</v>
      </c>
      <c r="B52" s="40">
        <v>28</v>
      </c>
      <c r="C52" s="69" t="s">
        <v>235</v>
      </c>
      <c r="D52" s="22" t="s">
        <v>236</v>
      </c>
      <c r="E52" s="22" t="s">
        <v>238</v>
      </c>
      <c r="F52" s="472">
        <v>30</v>
      </c>
      <c r="G52" s="472">
        <v>270.4</v>
      </c>
      <c r="H52" s="281">
        <v>42</v>
      </c>
      <c r="I52" s="281">
        <v>114</v>
      </c>
      <c r="J52" s="281">
        <v>378</v>
      </c>
      <c r="K52" s="25" t="s">
        <v>466</v>
      </c>
    </row>
    <row r="53" spans="1:11" s="91" customFormat="1" ht="14.25" customHeight="1">
      <c r="A53" s="39" t="s">
        <v>505</v>
      </c>
      <c r="B53" s="40">
        <v>54</v>
      </c>
      <c r="C53" s="69" t="s">
        <v>243</v>
      </c>
      <c r="D53" s="22" t="s">
        <v>73</v>
      </c>
      <c r="E53" s="22" t="s">
        <v>292</v>
      </c>
      <c r="F53" s="472">
        <v>42.5</v>
      </c>
      <c r="G53" s="472">
        <v>210</v>
      </c>
      <c r="H53" s="281">
        <v>197</v>
      </c>
      <c r="I53" s="281">
        <v>1068</v>
      </c>
      <c r="J53" s="281">
        <v>2509</v>
      </c>
      <c r="K53" s="92" t="s">
        <v>467</v>
      </c>
    </row>
    <row r="54" spans="1:11" s="91" customFormat="1" ht="14.25" customHeight="1">
      <c r="A54" s="39" t="s">
        <v>325</v>
      </c>
      <c r="B54" s="40">
        <v>27</v>
      </c>
      <c r="C54" s="69" t="s">
        <v>68</v>
      </c>
      <c r="D54" s="22" t="s">
        <v>69</v>
      </c>
      <c r="E54" s="22" t="s">
        <v>237</v>
      </c>
      <c r="F54" s="472">
        <v>30</v>
      </c>
      <c r="G54" s="472">
        <v>255.6</v>
      </c>
      <c r="H54" s="281">
        <v>48</v>
      </c>
      <c r="I54" s="281">
        <v>162</v>
      </c>
      <c r="J54" s="281">
        <v>698</v>
      </c>
      <c r="K54" s="25" t="s">
        <v>464</v>
      </c>
    </row>
    <row r="55" spans="1:11" s="91" customFormat="1" ht="14.25" customHeight="1">
      <c r="A55" s="39" t="s">
        <v>326</v>
      </c>
      <c r="B55" s="40">
        <v>45</v>
      </c>
      <c r="C55" s="69" t="s">
        <v>241</v>
      </c>
      <c r="D55" s="22" t="s">
        <v>69</v>
      </c>
      <c r="E55" s="22" t="s">
        <v>292</v>
      </c>
      <c r="F55" s="472">
        <v>6.7</v>
      </c>
      <c r="G55" s="472">
        <v>635.5</v>
      </c>
      <c r="H55" s="281">
        <v>96</v>
      </c>
      <c r="I55" s="281">
        <v>178</v>
      </c>
      <c r="J55" s="281">
        <v>385.3</v>
      </c>
      <c r="K55" s="25" t="s">
        <v>72</v>
      </c>
    </row>
    <row r="56" spans="1:11" s="91" customFormat="1" ht="14.25" customHeight="1">
      <c r="A56" s="39" t="s">
        <v>327</v>
      </c>
      <c r="B56" s="40">
        <v>19</v>
      </c>
      <c r="C56" s="533" t="s">
        <v>469</v>
      </c>
      <c r="D56" s="534" t="s">
        <v>471</v>
      </c>
      <c r="E56" s="22" t="s">
        <v>292</v>
      </c>
      <c r="F56" s="472">
        <v>56</v>
      </c>
      <c r="G56" s="472">
        <v>1273</v>
      </c>
      <c r="H56" s="281">
        <v>954</v>
      </c>
      <c r="I56" s="281">
        <v>8085</v>
      </c>
      <c r="J56" s="281">
        <v>15415</v>
      </c>
      <c r="K56" s="25" t="s">
        <v>244</v>
      </c>
    </row>
    <row r="57" spans="1:11" ht="16.5" customHeight="1">
      <c r="A57" s="39"/>
      <c r="B57" s="40"/>
      <c r="C57" s="538"/>
      <c r="D57" s="534"/>
      <c r="E57" s="22"/>
      <c r="F57" s="314"/>
      <c r="G57" s="314"/>
      <c r="H57" s="307"/>
      <c r="I57" s="307"/>
      <c r="J57" s="307"/>
      <c r="K57" s="25"/>
    </row>
    <row r="58" spans="1:11" ht="14.25" customHeight="1">
      <c r="A58" s="39" t="s">
        <v>506</v>
      </c>
      <c r="B58" s="40">
        <v>83</v>
      </c>
      <c r="C58" s="533" t="s">
        <v>470</v>
      </c>
      <c r="D58" s="22" t="s">
        <v>74</v>
      </c>
      <c r="E58" s="22" t="s">
        <v>222</v>
      </c>
      <c r="F58" s="314">
        <v>87.5</v>
      </c>
      <c r="G58" s="314">
        <v>510</v>
      </c>
      <c r="H58" s="307">
        <v>505</v>
      </c>
      <c r="I58" s="307">
        <v>13244.9</v>
      </c>
      <c r="J58" s="307">
        <v>15441</v>
      </c>
      <c r="K58" s="25" t="s">
        <v>162</v>
      </c>
    </row>
    <row r="59" spans="1:11" ht="16.5" customHeight="1">
      <c r="A59" s="39"/>
      <c r="B59" s="40"/>
      <c r="C59" s="533"/>
      <c r="D59" s="22"/>
      <c r="E59" s="22"/>
      <c r="F59" s="314"/>
      <c r="G59" s="314"/>
      <c r="H59" s="307"/>
      <c r="I59" s="307"/>
      <c r="J59" s="307"/>
      <c r="K59" s="25"/>
    </row>
    <row r="60" spans="1:11" ht="14.25" customHeight="1">
      <c r="A60" s="39" t="s">
        <v>507</v>
      </c>
      <c r="B60" s="40">
        <v>69</v>
      </c>
      <c r="C60" s="69" t="s">
        <v>242</v>
      </c>
      <c r="D60" s="22" t="s">
        <v>74</v>
      </c>
      <c r="E60" s="22" t="s">
        <v>463</v>
      </c>
      <c r="F60" s="314">
        <v>36</v>
      </c>
      <c r="G60" s="314">
        <v>120</v>
      </c>
      <c r="H60" s="307">
        <v>13</v>
      </c>
      <c r="I60" s="307">
        <v>98.7</v>
      </c>
      <c r="J60" s="307">
        <v>115</v>
      </c>
      <c r="K60" s="25" t="s">
        <v>207</v>
      </c>
    </row>
    <row r="61" spans="1:11" ht="14.25" customHeight="1">
      <c r="A61" s="39" t="s">
        <v>330</v>
      </c>
      <c r="B61" s="40">
        <v>87</v>
      </c>
      <c r="C61" s="69" t="s">
        <v>70</v>
      </c>
      <c r="D61" s="22" t="s">
        <v>472</v>
      </c>
      <c r="E61" s="22" t="s">
        <v>239</v>
      </c>
      <c r="F61" s="314">
        <v>2.5</v>
      </c>
      <c r="G61" s="314">
        <v>82.5</v>
      </c>
      <c r="H61" s="307">
        <v>6</v>
      </c>
      <c r="I61" s="307">
        <v>13.6</v>
      </c>
      <c r="J61" s="307">
        <v>16</v>
      </c>
      <c r="K61" s="25" t="s">
        <v>162</v>
      </c>
    </row>
    <row r="62" spans="1:11" ht="14.25" customHeight="1">
      <c r="A62" s="39" t="s">
        <v>328</v>
      </c>
      <c r="B62" s="40">
        <v>44</v>
      </c>
      <c r="C62" s="69" t="s">
        <v>240</v>
      </c>
      <c r="D62" s="22" t="s">
        <v>71</v>
      </c>
      <c r="E62" s="22" t="s">
        <v>292</v>
      </c>
      <c r="F62" s="314">
        <v>8.5</v>
      </c>
      <c r="G62" s="314">
        <v>420</v>
      </c>
      <c r="H62" s="307">
        <v>11</v>
      </c>
      <c r="I62" s="307">
        <v>25.5</v>
      </c>
      <c r="J62" s="307">
        <v>75.6</v>
      </c>
      <c r="K62" s="25" t="s">
        <v>72</v>
      </c>
    </row>
    <row r="63" spans="1:11" ht="14.25" customHeight="1">
      <c r="A63" s="26" t="s">
        <v>329</v>
      </c>
      <c r="B63" s="167">
        <v>33</v>
      </c>
      <c r="C63" s="70" t="s">
        <v>468</v>
      </c>
      <c r="D63" s="43" t="s">
        <v>71</v>
      </c>
      <c r="E63" s="43" t="s">
        <v>292</v>
      </c>
      <c r="F63" s="315">
        <v>15.3</v>
      </c>
      <c r="G63" s="315">
        <v>470</v>
      </c>
      <c r="H63" s="308">
        <v>32</v>
      </c>
      <c r="I63" s="308">
        <v>84.1</v>
      </c>
      <c r="J63" s="308">
        <v>135.7</v>
      </c>
      <c r="K63" s="72" t="s">
        <v>465</v>
      </c>
    </row>
    <row r="64" ht="15.75" customHeight="1">
      <c r="A64" s="10" t="s">
        <v>598</v>
      </c>
    </row>
    <row r="65" ht="16.5">
      <c r="H65" s="277">
        <f>SUM(H52:H63)</f>
        <v>1904</v>
      </c>
    </row>
  </sheetData>
  <mergeCells count="15">
    <mergeCell ref="C34:H36"/>
    <mergeCell ref="K34:K38"/>
    <mergeCell ref="C43:H45"/>
    <mergeCell ref="K39:K42"/>
    <mergeCell ref="K43:K46"/>
    <mergeCell ref="C58:C59"/>
    <mergeCell ref="D56:D57"/>
    <mergeCell ref="C19:H20"/>
    <mergeCell ref="K19:K23"/>
    <mergeCell ref="C39:H41"/>
    <mergeCell ref="C56:C57"/>
    <mergeCell ref="C24:H26"/>
    <mergeCell ref="K24:K28"/>
    <mergeCell ref="C29:H31"/>
    <mergeCell ref="K29:K33"/>
  </mergeCells>
  <printOptions horizontalCentered="1"/>
  <pageMargins left="0.4724409448818898" right="0.2755905511811024" top="0.5905511811023623" bottom="0.7480314960629921" header="0.5118110236220472" footer="0.5118110236220472"/>
  <pageSetup horizontalDpi="300" verticalDpi="300" orientation="landscape" paperSize="9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33" sqref="A33"/>
    </sheetView>
  </sheetViews>
  <sheetFormatPr defaultColWidth="9.00390625" defaultRowHeight="15.75"/>
  <cols>
    <col min="1" max="1" width="13.375" style="423" customWidth="1"/>
    <col min="2" max="2" width="6.625" style="423" customWidth="1"/>
    <col min="3" max="3" width="8.25390625" style="388" customWidth="1"/>
    <col min="4" max="4" width="8.00390625" style="388" customWidth="1"/>
    <col min="5" max="5" width="10.625" style="388" customWidth="1"/>
    <col min="6" max="6" width="7.625" style="424" customWidth="1"/>
    <col min="7" max="7" width="10.625" style="424" customWidth="1"/>
    <col min="8" max="8" width="9.125" style="424" customWidth="1"/>
    <col min="9" max="9" width="10.375" style="424" customWidth="1"/>
    <col min="10" max="10" width="11.625" style="424" customWidth="1"/>
    <col min="11" max="11" width="28.75390625" style="388" customWidth="1"/>
    <col min="12" max="16384" width="9.00390625" style="388" customWidth="1"/>
  </cols>
  <sheetData>
    <row r="1" spans="1:11" s="378" customFormat="1" ht="27.75">
      <c r="A1" s="375" t="s">
        <v>613</v>
      </c>
      <c r="B1" s="375"/>
      <c r="C1" s="376"/>
      <c r="D1" s="376"/>
      <c r="E1" s="376"/>
      <c r="F1" s="377"/>
      <c r="G1" s="377"/>
      <c r="H1" s="377"/>
      <c r="I1" s="377"/>
      <c r="J1" s="377"/>
      <c r="K1" s="376"/>
    </row>
    <row r="2" spans="1:11" s="378" customFormat="1" ht="12" customHeight="1">
      <c r="A2" s="379"/>
      <c r="B2" s="375"/>
      <c r="C2" s="380"/>
      <c r="D2" s="380"/>
      <c r="E2" s="380"/>
      <c r="F2" s="381"/>
      <c r="G2" s="381"/>
      <c r="H2" s="381"/>
      <c r="I2" s="381"/>
      <c r="J2" s="381"/>
      <c r="K2" s="380"/>
    </row>
    <row r="3" spans="1:11" ht="24.75" customHeight="1">
      <c r="A3" s="382" t="s">
        <v>412</v>
      </c>
      <c r="B3" s="383" t="s">
        <v>99</v>
      </c>
      <c r="C3" s="384" t="s">
        <v>35</v>
      </c>
      <c r="D3" s="385" t="s">
        <v>36</v>
      </c>
      <c r="E3" s="385" t="s">
        <v>296</v>
      </c>
      <c r="F3" s="386" t="s">
        <v>297</v>
      </c>
      <c r="G3" s="386" t="s">
        <v>298</v>
      </c>
      <c r="H3" s="386" t="s">
        <v>1</v>
      </c>
      <c r="I3" s="386" t="s">
        <v>2</v>
      </c>
      <c r="J3" s="24" t="s">
        <v>564</v>
      </c>
      <c r="K3" s="387" t="s">
        <v>38</v>
      </c>
    </row>
    <row r="4" spans="1:11" ht="24">
      <c r="A4" s="389" t="s">
        <v>39</v>
      </c>
      <c r="B4" s="390" t="s">
        <v>34</v>
      </c>
      <c r="C4" s="389" t="s">
        <v>40</v>
      </c>
      <c r="D4" s="391"/>
      <c r="E4" s="391" t="s">
        <v>122</v>
      </c>
      <c r="F4" s="392" t="s">
        <v>41</v>
      </c>
      <c r="G4" s="392" t="s">
        <v>41</v>
      </c>
      <c r="H4" s="392" t="s">
        <v>6</v>
      </c>
      <c r="I4" s="393" t="s">
        <v>157</v>
      </c>
      <c r="J4" s="393" t="s">
        <v>157</v>
      </c>
      <c r="K4" s="391"/>
    </row>
    <row r="5" spans="1:13" ht="13.5" customHeight="1" hidden="1">
      <c r="A5" s="394" t="s">
        <v>101</v>
      </c>
      <c r="B5" s="181">
        <v>3</v>
      </c>
      <c r="C5" s="395" t="s">
        <v>140</v>
      </c>
      <c r="D5" s="396"/>
      <c r="E5" s="396"/>
      <c r="F5" s="397">
        <v>76.5</v>
      </c>
      <c r="G5" s="397">
        <v>3305</v>
      </c>
      <c r="H5" s="397">
        <v>467.9</v>
      </c>
      <c r="I5" s="397">
        <v>16.82</v>
      </c>
      <c r="J5" s="397">
        <v>59.2</v>
      </c>
      <c r="K5" s="398" t="s">
        <v>140</v>
      </c>
      <c r="L5" s="399"/>
      <c r="M5" s="399"/>
    </row>
    <row r="6" spans="1:13" ht="12.75" customHeight="1" hidden="1">
      <c r="A6" s="394" t="s">
        <v>103</v>
      </c>
      <c r="B6" s="181">
        <v>3</v>
      </c>
      <c r="C6" s="400" t="s">
        <v>140</v>
      </c>
      <c r="D6" s="401"/>
      <c r="E6" s="401"/>
      <c r="F6" s="397">
        <v>76.5</v>
      </c>
      <c r="G6" s="397">
        <v>3305</v>
      </c>
      <c r="H6" s="397">
        <v>467.9</v>
      </c>
      <c r="I6" s="397">
        <v>16.81</v>
      </c>
      <c r="J6" s="397">
        <v>59.2</v>
      </c>
      <c r="K6" s="402" t="s">
        <v>140</v>
      </c>
      <c r="L6" s="399"/>
      <c r="M6" s="399"/>
    </row>
    <row r="7" spans="1:13" ht="12.75" customHeight="1" hidden="1">
      <c r="A7" s="394" t="s">
        <v>7</v>
      </c>
      <c r="B7" s="181">
        <v>3</v>
      </c>
      <c r="C7" s="400" t="s">
        <v>140</v>
      </c>
      <c r="D7" s="401"/>
      <c r="E7" s="401"/>
      <c r="F7" s="397">
        <v>76.5</v>
      </c>
      <c r="G7" s="397">
        <v>3305</v>
      </c>
      <c r="H7" s="397">
        <v>467.9</v>
      </c>
      <c r="I7" s="397">
        <v>16.81</v>
      </c>
      <c r="J7" s="397">
        <v>59.2</v>
      </c>
      <c r="K7" s="402" t="s">
        <v>140</v>
      </c>
      <c r="L7" s="399"/>
      <c r="M7" s="399"/>
    </row>
    <row r="8" spans="1:13" ht="12.75" customHeight="1" hidden="1">
      <c r="A8" s="394" t="s">
        <v>8</v>
      </c>
      <c r="B8" s="181">
        <v>3</v>
      </c>
      <c r="C8" s="400" t="s">
        <v>140</v>
      </c>
      <c r="D8" s="401"/>
      <c r="E8" s="401"/>
      <c r="F8" s="397">
        <v>76.5</v>
      </c>
      <c r="G8" s="397">
        <v>3305</v>
      </c>
      <c r="H8" s="397">
        <v>467.9</v>
      </c>
      <c r="I8" s="397">
        <v>17.26</v>
      </c>
      <c r="J8" s="397">
        <v>59.2</v>
      </c>
      <c r="K8" s="402" t="s">
        <v>140</v>
      </c>
      <c r="L8" s="399"/>
      <c r="M8" s="399"/>
    </row>
    <row r="9" spans="1:13" ht="15" customHeight="1" hidden="1">
      <c r="A9" s="394" t="s">
        <v>9</v>
      </c>
      <c r="B9" s="181">
        <v>3</v>
      </c>
      <c r="C9" s="401" t="s">
        <v>152</v>
      </c>
      <c r="D9" s="400"/>
      <c r="E9" s="400"/>
      <c r="F9" s="403"/>
      <c r="G9" s="404"/>
      <c r="H9" s="397">
        <v>467.9</v>
      </c>
      <c r="I9" s="397">
        <v>15.82</v>
      </c>
      <c r="J9" s="397">
        <v>59.2</v>
      </c>
      <c r="K9" s="402" t="s">
        <v>140</v>
      </c>
      <c r="L9" s="399"/>
      <c r="M9" s="399"/>
    </row>
    <row r="10" spans="1:13" ht="15" customHeight="1" hidden="1">
      <c r="A10" s="394" t="s">
        <v>10</v>
      </c>
      <c r="B10" s="181">
        <v>3</v>
      </c>
      <c r="C10" s="544" t="s">
        <v>420</v>
      </c>
      <c r="D10" s="545"/>
      <c r="E10" s="545"/>
      <c r="F10" s="545"/>
      <c r="G10" s="545"/>
      <c r="H10" s="546"/>
      <c r="I10" s="397">
        <v>1582</v>
      </c>
      <c r="J10" s="397">
        <v>5920</v>
      </c>
      <c r="K10" s="365" t="s">
        <v>140</v>
      </c>
      <c r="L10" s="399"/>
      <c r="M10" s="399"/>
    </row>
    <row r="11" spans="1:13" ht="15" customHeight="1" hidden="1">
      <c r="A11" s="394" t="s">
        <v>11</v>
      </c>
      <c r="B11" s="181">
        <v>3</v>
      </c>
      <c r="C11" s="544" t="s">
        <v>420</v>
      </c>
      <c r="D11" s="545"/>
      <c r="E11" s="545"/>
      <c r="F11" s="545"/>
      <c r="G11" s="545"/>
      <c r="H11" s="546"/>
      <c r="I11" s="397">
        <v>15.82</v>
      </c>
      <c r="J11" s="397">
        <v>59.2</v>
      </c>
      <c r="K11" s="365" t="s">
        <v>140</v>
      </c>
      <c r="L11" s="399"/>
      <c r="M11" s="399"/>
    </row>
    <row r="12" spans="1:13" ht="15" customHeight="1" hidden="1">
      <c r="A12" s="394" t="s">
        <v>96</v>
      </c>
      <c r="B12" s="181">
        <v>3</v>
      </c>
      <c r="C12" s="544" t="s">
        <v>420</v>
      </c>
      <c r="D12" s="545"/>
      <c r="E12" s="545"/>
      <c r="F12" s="545"/>
      <c r="G12" s="545"/>
      <c r="H12" s="546"/>
      <c r="I12" s="397">
        <v>1715</v>
      </c>
      <c r="J12" s="397">
        <v>5920</v>
      </c>
      <c r="K12" s="365" t="s">
        <v>140</v>
      </c>
      <c r="L12" s="399"/>
      <c r="M12" s="399"/>
    </row>
    <row r="13" spans="1:13" ht="15" customHeight="1" hidden="1">
      <c r="A13" s="394" t="s">
        <v>97</v>
      </c>
      <c r="B13" s="181">
        <v>3</v>
      </c>
      <c r="C13" s="544" t="s">
        <v>420</v>
      </c>
      <c r="D13" s="545"/>
      <c r="E13" s="545"/>
      <c r="F13" s="545"/>
      <c r="G13" s="545"/>
      <c r="H13" s="546"/>
      <c r="I13" s="405">
        <v>1592</v>
      </c>
      <c r="J13" s="405">
        <v>5920</v>
      </c>
      <c r="K13" s="365" t="s">
        <v>140</v>
      </c>
      <c r="L13" s="399"/>
      <c r="M13" s="399"/>
    </row>
    <row r="14" spans="1:13" ht="15" customHeight="1" hidden="1">
      <c r="A14" s="394" t="s">
        <v>137</v>
      </c>
      <c r="B14" s="181">
        <v>3</v>
      </c>
      <c r="C14" s="544" t="s">
        <v>420</v>
      </c>
      <c r="D14" s="545"/>
      <c r="E14" s="545"/>
      <c r="F14" s="545"/>
      <c r="G14" s="545"/>
      <c r="H14" s="546"/>
      <c r="I14" s="405">
        <v>1713</v>
      </c>
      <c r="J14" s="405">
        <v>5815</v>
      </c>
      <c r="K14" s="365" t="s">
        <v>140</v>
      </c>
      <c r="L14" s="399"/>
      <c r="M14" s="399"/>
    </row>
    <row r="15" spans="1:13" ht="15" customHeight="1" hidden="1">
      <c r="A15" s="394" t="s">
        <v>526</v>
      </c>
      <c r="B15" s="181">
        <v>9</v>
      </c>
      <c r="C15" s="547" t="s">
        <v>503</v>
      </c>
      <c r="D15" s="548"/>
      <c r="E15" s="548"/>
      <c r="F15" s="548"/>
      <c r="G15" s="548"/>
      <c r="H15" s="549"/>
      <c r="I15" s="405">
        <v>1721</v>
      </c>
      <c r="J15" s="405">
        <v>5921</v>
      </c>
      <c r="K15" s="540" t="s">
        <v>503</v>
      </c>
      <c r="L15" s="399"/>
      <c r="M15" s="399"/>
    </row>
    <row r="16" spans="1:13" ht="27.75" customHeight="1" hidden="1">
      <c r="A16" s="406"/>
      <c r="B16" s="407"/>
      <c r="C16" s="550"/>
      <c r="D16" s="548"/>
      <c r="E16" s="548"/>
      <c r="F16" s="548"/>
      <c r="G16" s="548"/>
      <c r="H16" s="549"/>
      <c r="I16" s="405"/>
      <c r="J16" s="405"/>
      <c r="K16" s="541"/>
      <c r="L16" s="399"/>
      <c r="M16" s="399"/>
    </row>
    <row r="17" spans="1:13" ht="12.75" customHeight="1" hidden="1">
      <c r="A17" s="394"/>
      <c r="B17" s="181"/>
      <c r="C17" s="550"/>
      <c r="D17" s="548"/>
      <c r="E17" s="548"/>
      <c r="F17" s="548"/>
      <c r="G17" s="548"/>
      <c r="H17" s="549"/>
      <c r="I17" s="405"/>
      <c r="J17" s="405"/>
      <c r="K17" s="541"/>
      <c r="L17" s="399"/>
      <c r="M17" s="399"/>
    </row>
    <row r="18" spans="1:13" ht="15" customHeight="1">
      <c r="A18" s="394" t="s">
        <v>527</v>
      </c>
      <c r="B18" s="181">
        <v>9</v>
      </c>
      <c r="C18" s="547" t="s">
        <v>573</v>
      </c>
      <c r="D18" s="548"/>
      <c r="E18" s="548"/>
      <c r="F18" s="548"/>
      <c r="G18" s="548"/>
      <c r="H18" s="549"/>
      <c r="I18" s="405">
        <v>1720</v>
      </c>
      <c r="J18" s="405">
        <v>5921</v>
      </c>
      <c r="K18" s="540" t="s">
        <v>584</v>
      </c>
      <c r="L18" s="399"/>
      <c r="M18" s="399"/>
    </row>
    <row r="19" spans="1:13" ht="27.75" customHeight="1">
      <c r="A19" s="406"/>
      <c r="B19" s="407"/>
      <c r="C19" s="550"/>
      <c r="D19" s="548"/>
      <c r="E19" s="548"/>
      <c r="F19" s="548"/>
      <c r="G19" s="548"/>
      <c r="H19" s="549"/>
      <c r="I19" s="397"/>
      <c r="J19" s="397"/>
      <c r="K19" s="541"/>
      <c r="L19" s="399"/>
      <c r="M19" s="399"/>
    </row>
    <row r="20" spans="1:13" ht="39" customHeight="1">
      <c r="A20" s="409"/>
      <c r="B20" s="407"/>
      <c r="C20" s="550"/>
      <c r="D20" s="548"/>
      <c r="E20" s="548"/>
      <c r="F20" s="548"/>
      <c r="G20" s="548"/>
      <c r="H20" s="549"/>
      <c r="I20" s="397"/>
      <c r="J20" s="397"/>
      <c r="K20" s="541"/>
      <c r="L20" s="399"/>
      <c r="M20" s="399"/>
    </row>
    <row r="21" spans="1:13" ht="15" customHeight="1">
      <c r="A21" s="394" t="s">
        <v>528</v>
      </c>
      <c r="B21" s="181">
        <v>9</v>
      </c>
      <c r="C21" s="547" t="s">
        <v>573</v>
      </c>
      <c r="D21" s="548"/>
      <c r="E21" s="548"/>
      <c r="F21" s="548"/>
      <c r="G21" s="548"/>
      <c r="H21" s="549"/>
      <c r="I21" s="405">
        <v>1803</v>
      </c>
      <c r="J21" s="405">
        <v>5974</v>
      </c>
      <c r="K21" s="540" t="s">
        <v>584</v>
      </c>
      <c r="L21" s="399"/>
      <c r="M21" s="399"/>
    </row>
    <row r="22" spans="1:13" ht="27.75" customHeight="1">
      <c r="A22" s="406"/>
      <c r="B22" s="407"/>
      <c r="C22" s="550"/>
      <c r="D22" s="548"/>
      <c r="E22" s="548"/>
      <c r="F22" s="548"/>
      <c r="G22" s="548"/>
      <c r="H22" s="549"/>
      <c r="I22" s="397"/>
      <c r="J22" s="397"/>
      <c r="K22" s="541"/>
      <c r="L22" s="399"/>
      <c r="M22" s="399"/>
    </row>
    <row r="23" spans="1:13" ht="40.5" customHeight="1">
      <c r="A23" s="409"/>
      <c r="B23" s="407"/>
      <c r="C23" s="550"/>
      <c r="D23" s="548"/>
      <c r="E23" s="548"/>
      <c r="F23" s="548"/>
      <c r="G23" s="548"/>
      <c r="H23" s="549"/>
      <c r="I23" s="397"/>
      <c r="J23" s="397"/>
      <c r="K23" s="541"/>
      <c r="L23" s="399"/>
      <c r="M23" s="399"/>
    </row>
    <row r="24" spans="1:13" ht="15" customHeight="1">
      <c r="A24" s="394" t="s">
        <v>529</v>
      </c>
      <c r="B24" s="181">
        <v>9</v>
      </c>
      <c r="C24" s="547" t="s">
        <v>573</v>
      </c>
      <c r="D24" s="548"/>
      <c r="E24" s="548"/>
      <c r="F24" s="548"/>
      <c r="G24" s="548"/>
      <c r="H24" s="549"/>
      <c r="I24" s="405">
        <v>1803</v>
      </c>
      <c r="J24" s="405">
        <v>5974</v>
      </c>
      <c r="K24" s="542" t="s">
        <v>584</v>
      </c>
      <c r="L24" s="399"/>
      <c r="M24" s="399"/>
    </row>
    <row r="25" spans="1:13" ht="27.75" customHeight="1">
      <c r="A25" s="406"/>
      <c r="B25" s="407"/>
      <c r="C25" s="550"/>
      <c r="D25" s="548"/>
      <c r="E25" s="548"/>
      <c r="F25" s="548"/>
      <c r="G25" s="548"/>
      <c r="H25" s="549"/>
      <c r="I25" s="397"/>
      <c r="J25" s="397"/>
      <c r="K25" s="543"/>
      <c r="L25" s="399"/>
      <c r="M25" s="399"/>
    </row>
    <row r="26" spans="1:13" ht="39.75" customHeight="1">
      <c r="A26" s="409"/>
      <c r="B26" s="407"/>
      <c r="C26" s="550"/>
      <c r="D26" s="548"/>
      <c r="E26" s="548"/>
      <c r="F26" s="548"/>
      <c r="G26" s="548"/>
      <c r="H26" s="549"/>
      <c r="I26" s="397"/>
      <c r="J26" s="397"/>
      <c r="K26" s="543"/>
      <c r="L26" s="399"/>
      <c r="M26" s="399"/>
    </row>
    <row r="27" spans="1:13" ht="15" customHeight="1">
      <c r="A27" s="394" t="s">
        <v>530</v>
      </c>
      <c r="B27" s="181">
        <v>9</v>
      </c>
      <c r="C27" s="547" t="s">
        <v>573</v>
      </c>
      <c r="D27" s="548"/>
      <c r="E27" s="548"/>
      <c r="F27" s="548"/>
      <c r="G27" s="548"/>
      <c r="H27" s="549"/>
      <c r="I27" s="410">
        <v>1803</v>
      </c>
      <c r="J27" s="410">
        <v>5974</v>
      </c>
      <c r="K27" s="540" t="s">
        <v>584</v>
      </c>
      <c r="L27" s="399"/>
      <c r="M27" s="399"/>
    </row>
    <row r="28" spans="1:11" ht="27.75" customHeight="1">
      <c r="A28" s="406"/>
      <c r="B28" s="407"/>
      <c r="C28" s="550"/>
      <c r="D28" s="548"/>
      <c r="E28" s="548"/>
      <c r="F28" s="548"/>
      <c r="G28" s="548"/>
      <c r="H28" s="549"/>
      <c r="I28" s="411"/>
      <c r="J28" s="411"/>
      <c r="K28" s="541"/>
    </row>
    <row r="29" spans="1:11" ht="39.75" customHeight="1">
      <c r="A29" s="409"/>
      <c r="B29" s="407"/>
      <c r="C29" s="550"/>
      <c r="D29" s="548"/>
      <c r="E29" s="548"/>
      <c r="F29" s="548"/>
      <c r="G29" s="548"/>
      <c r="H29" s="549"/>
      <c r="I29" s="412"/>
      <c r="J29" s="412"/>
      <c r="K29" s="541"/>
    </row>
    <row r="30" spans="1:13" ht="15" customHeight="1">
      <c r="A30" s="394" t="s">
        <v>563</v>
      </c>
      <c r="B30" s="181">
        <v>9</v>
      </c>
      <c r="C30" s="547" t="s">
        <v>584</v>
      </c>
      <c r="D30" s="548"/>
      <c r="E30" s="548"/>
      <c r="F30" s="548"/>
      <c r="G30" s="548"/>
      <c r="H30" s="549"/>
      <c r="I30" s="410">
        <f>SUM(I38:I47)</f>
        <v>3486.8999999999996</v>
      </c>
      <c r="J30" s="410">
        <f>SUM(J38:J47)</f>
        <v>4620</v>
      </c>
      <c r="K30" s="540" t="s">
        <v>584</v>
      </c>
      <c r="L30" s="399"/>
      <c r="M30" s="399"/>
    </row>
    <row r="31" spans="1:11" ht="27.75" customHeight="1">
      <c r="A31" s="406"/>
      <c r="B31" s="407"/>
      <c r="C31" s="550"/>
      <c r="D31" s="548"/>
      <c r="E31" s="548"/>
      <c r="F31" s="548"/>
      <c r="G31" s="548"/>
      <c r="H31" s="549"/>
      <c r="I31" s="411"/>
      <c r="J31" s="411"/>
      <c r="K31" s="541"/>
    </row>
    <row r="32" spans="1:11" ht="39" customHeight="1">
      <c r="A32" s="465"/>
      <c r="B32" s="463"/>
      <c r="C32" s="551"/>
      <c r="D32" s="552"/>
      <c r="E32" s="552"/>
      <c r="F32" s="552"/>
      <c r="G32" s="552"/>
      <c r="H32" s="553"/>
      <c r="I32" s="464"/>
      <c r="J32" s="464"/>
      <c r="K32" s="554"/>
    </row>
    <row r="33" spans="1:11" ht="27.75" customHeight="1">
      <c r="A33" s="375" t="s">
        <v>614</v>
      </c>
      <c r="B33" s="375"/>
      <c r="C33" s="376"/>
      <c r="D33" s="376"/>
      <c r="E33" s="376"/>
      <c r="F33" s="377"/>
      <c r="G33" s="377"/>
      <c r="H33" s="377"/>
      <c r="I33" s="377"/>
      <c r="J33" s="377"/>
      <c r="K33" s="376"/>
    </row>
    <row r="34" spans="1:11" ht="12" customHeight="1">
      <c r="A34" s="379"/>
      <c r="B34" s="375"/>
      <c r="C34" s="380"/>
      <c r="D34" s="380"/>
      <c r="E34" s="380"/>
      <c r="F34" s="381"/>
      <c r="G34" s="381"/>
      <c r="H34" s="381"/>
      <c r="I34" s="381"/>
      <c r="J34" s="381"/>
      <c r="K34" s="380"/>
    </row>
    <row r="35" spans="1:11" ht="24.75" customHeight="1">
      <c r="A35" s="382" t="s">
        <v>412</v>
      </c>
      <c r="B35" s="383" t="s">
        <v>99</v>
      </c>
      <c r="C35" s="384" t="s">
        <v>35</v>
      </c>
      <c r="D35" s="385" t="s">
        <v>36</v>
      </c>
      <c r="E35" s="385" t="s">
        <v>296</v>
      </c>
      <c r="F35" s="386" t="s">
        <v>297</v>
      </c>
      <c r="G35" s="386" t="s">
        <v>298</v>
      </c>
      <c r="H35" s="386" t="s">
        <v>1</v>
      </c>
      <c r="I35" s="386" t="s">
        <v>2</v>
      </c>
      <c r="J35" s="24" t="s">
        <v>564</v>
      </c>
      <c r="K35" s="387" t="s">
        <v>38</v>
      </c>
    </row>
    <row r="36" spans="1:11" ht="24.75" customHeight="1">
      <c r="A36" s="389" t="s">
        <v>39</v>
      </c>
      <c r="B36" s="390" t="s">
        <v>34</v>
      </c>
      <c r="C36" s="389" t="s">
        <v>40</v>
      </c>
      <c r="D36" s="391"/>
      <c r="E36" s="391" t="s">
        <v>122</v>
      </c>
      <c r="F36" s="392" t="s">
        <v>41</v>
      </c>
      <c r="G36" s="392" t="s">
        <v>41</v>
      </c>
      <c r="H36" s="392" t="s">
        <v>6</v>
      </c>
      <c r="I36" s="393" t="s">
        <v>157</v>
      </c>
      <c r="J36" s="393" t="s">
        <v>157</v>
      </c>
      <c r="K36" s="391"/>
    </row>
    <row r="37" spans="2:11" ht="11.25" customHeight="1">
      <c r="B37" s="407"/>
      <c r="C37" s="449"/>
      <c r="D37" s="449"/>
      <c r="E37" s="449"/>
      <c r="F37" s="449"/>
      <c r="G37" s="449"/>
      <c r="H37" s="449"/>
      <c r="I37" s="411"/>
      <c r="J37" s="411"/>
      <c r="K37" s="408"/>
    </row>
    <row r="38" spans="1:11" ht="15" customHeight="1">
      <c r="A38" s="413" t="s">
        <v>335</v>
      </c>
      <c r="B38" s="174">
        <v>42</v>
      </c>
      <c r="C38" s="414" t="s">
        <v>473</v>
      </c>
      <c r="D38" s="415" t="s">
        <v>475</v>
      </c>
      <c r="E38" s="415" t="s">
        <v>252</v>
      </c>
      <c r="F38" s="416">
        <v>31</v>
      </c>
      <c r="G38" s="416">
        <v>2380</v>
      </c>
      <c r="H38" s="410">
        <v>395</v>
      </c>
      <c r="I38" s="410">
        <v>1837</v>
      </c>
      <c r="J38" s="410">
        <v>2825</v>
      </c>
      <c r="K38" s="417" t="s">
        <v>220</v>
      </c>
    </row>
    <row r="39" spans="1:11" ht="15" customHeight="1">
      <c r="A39" s="413"/>
      <c r="B39" s="174"/>
      <c r="C39" s="414" t="s">
        <v>474</v>
      </c>
      <c r="D39" s="415" t="s">
        <v>476</v>
      </c>
      <c r="E39" s="415"/>
      <c r="F39" s="416"/>
      <c r="G39" s="416"/>
      <c r="H39" s="410"/>
      <c r="I39" s="410"/>
      <c r="J39" s="410"/>
      <c r="K39" s="417"/>
    </row>
    <row r="40" spans="1:11" ht="15" customHeight="1">
      <c r="A40" s="135" t="s">
        <v>334</v>
      </c>
      <c r="B40" s="174">
        <v>9</v>
      </c>
      <c r="C40" s="414" t="s">
        <v>214</v>
      </c>
      <c r="D40" s="415" t="s">
        <v>215</v>
      </c>
      <c r="E40" s="415" t="s">
        <v>252</v>
      </c>
      <c r="F40" s="416">
        <v>6</v>
      </c>
      <c r="G40" s="416">
        <v>595</v>
      </c>
      <c r="H40" s="410">
        <v>18</v>
      </c>
      <c r="I40" s="410">
        <v>43.7</v>
      </c>
      <c r="J40" s="410">
        <v>64</v>
      </c>
      <c r="K40" s="417" t="s">
        <v>132</v>
      </c>
    </row>
    <row r="41" spans="1:11" ht="15" customHeight="1">
      <c r="A41" s="413" t="s">
        <v>333</v>
      </c>
      <c r="B41" s="174">
        <v>32</v>
      </c>
      <c r="C41" s="414" t="s">
        <v>75</v>
      </c>
      <c r="D41" s="415" t="s">
        <v>76</v>
      </c>
      <c r="E41" s="415" t="s">
        <v>252</v>
      </c>
      <c r="F41" s="416">
        <v>6</v>
      </c>
      <c r="G41" s="416">
        <v>1000</v>
      </c>
      <c r="H41" s="410">
        <v>111</v>
      </c>
      <c r="I41" s="410">
        <v>337</v>
      </c>
      <c r="J41" s="410">
        <v>412</v>
      </c>
      <c r="K41" s="417" t="s">
        <v>219</v>
      </c>
    </row>
    <row r="42" spans="1:11" ht="15" customHeight="1">
      <c r="A42" s="176" t="s">
        <v>509</v>
      </c>
      <c r="B42" s="174">
        <v>73</v>
      </c>
      <c r="C42" s="414" t="s">
        <v>77</v>
      </c>
      <c r="D42" s="415" t="s">
        <v>78</v>
      </c>
      <c r="E42" s="415" t="s">
        <v>139</v>
      </c>
      <c r="F42" s="416">
        <v>39.5</v>
      </c>
      <c r="G42" s="416">
        <v>325</v>
      </c>
      <c r="H42" s="410">
        <v>70</v>
      </c>
      <c r="I42" s="410">
        <v>780</v>
      </c>
      <c r="J42" s="410">
        <v>815</v>
      </c>
      <c r="K42" s="417" t="s">
        <v>172</v>
      </c>
    </row>
    <row r="43" spans="1:11" ht="15" customHeight="1">
      <c r="A43" s="135" t="s">
        <v>508</v>
      </c>
      <c r="B43" s="174">
        <v>48</v>
      </c>
      <c r="C43" s="414" t="s">
        <v>216</v>
      </c>
      <c r="D43" s="415" t="s">
        <v>217</v>
      </c>
      <c r="E43" s="140" t="s">
        <v>338</v>
      </c>
      <c r="F43" s="416">
        <v>7.9</v>
      </c>
      <c r="G43" s="416">
        <v>104</v>
      </c>
      <c r="H43" s="416">
        <v>0</v>
      </c>
      <c r="I43" s="416">
        <v>0</v>
      </c>
      <c r="J43" s="416">
        <v>0</v>
      </c>
      <c r="K43" s="417" t="s">
        <v>206</v>
      </c>
    </row>
    <row r="44" spans="1:11" ht="15" customHeight="1">
      <c r="A44" s="413" t="s">
        <v>582</v>
      </c>
      <c r="B44" s="174" t="s">
        <v>332</v>
      </c>
      <c r="C44" s="414" t="s">
        <v>211</v>
      </c>
      <c r="D44" s="415" t="s">
        <v>212</v>
      </c>
      <c r="E44" s="415" t="s">
        <v>252</v>
      </c>
      <c r="F44" s="416">
        <v>8</v>
      </c>
      <c r="G44" s="416">
        <v>400</v>
      </c>
      <c r="H44" s="410">
        <v>17</v>
      </c>
      <c r="I44" s="410">
        <v>39.2</v>
      </c>
      <c r="J44" s="410">
        <v>54</v>
      </c>
      <c r="K44" s="417" t="s">
        <v>218</v>
      </c>
    </row>
    <row r="45" spans="1:11" ht="15" customHeight="1">
      <c r="A45" s="135" t="s">
        <v>331</v>
      </c>
      <c r="B45" s="174">
        <v>88</v>
      </c>
      <c r="C45" s="414" t="s">
        <v>75</v>
      </c>
      <c r="D45" s="415" t="s">
        <v>213</v>
      </c>
      <c r="E45" s="415" t="s">
        <v>165</v>
      </c>
      <c r="F45" s="416">
        <v>2</v>
      </c>
      <c r="G45" s="416">
        <v>890</v>
      </c>
      <c r="H45" s="410">
        <v>454</v>
      </c>
      <c r="I45" s="416">
        <v>0</v>
      </c>
      <c r="J45" s="416">
        <v>0</v>
      </c>
      <c r="K45" s="417" t="s">
        <v>172</v>
      </c>
    </row>
    <row r="46" spans="1:11" ht="15" customHeight="1">
      <c r="A46" s="135" t="s">
        <v>502</v>
      </c>
      <c r="B46" s="174">
        <v>52</v>
      </c>
      <c r="C46" s="414" t="s">
        <v>75</v>
      </c>
      <c r="D46" s="415" t="s">
        <v>213</v>
      </c>
      <c r="E46" s="415" t="s">
        <v>337</v>
      </c>
      <c r="F46" s="416">
        <v>5</v>
      </c>
      <c r="G46" s="416">
        <v>1000</v>
      </c>
      <c r="H46" s="410">
        <v>300</v>
      </c>
      <c r="I46" s="410">
        <v>450</v>
      </c>
      <c r="J46" s="410">
        <v>450</v>
      </c>
      <c r="K46" s="417" t="s">
        <v>200</v>
      </c>
    </row>
    <row r="47" spans="1:11" ht="15" customHeight="1">
      <c r="A47" s="136" t="s">
        <v>583</v>
      </c>
      <c r="B47" s="175">
        <v>88</v>
      </c>
      <c r="C47" s="418" t="s">
        <v>336</v>
      </c>
      <c r="D47" s="419" t="s">
        <v>462</v>
      </c>
      <c r="E47" s="419" t="s">
        <v>168</v>
      </c>
      <c r="F47" s="420">
        <v>2.5</v>
      </c>
      <c r="G47" s="420">
        <v>120</v>
      </c>
      <c r="H47" s="421">
        <v>0</v>
      </c>
      <c r="I47" s="420">
        <v>0</v>
      </c>
      <c r="J47" s="420">
        <v>0</v>
      </c>
      <c r="K47" s="422" t="s">
        <v>162</v>
      </c>
    </row>
    <row r="48" ht="16.5">
      <c r="A48" s="10" t="s">
        <v>598</v>
      </c>
    </row>
    <row r="49" spans="1:8" ht="16.5">
      <c r="A49" s="406"/>
      <c r="H49" s="425">
        <f>SUM(H38:H46)</f>
        <v>1365</v>
      </c>
    </row>
    <row r="50" ht="16.5">
      <c r="A50" s="406"/>
    </row>
    <row r="51" ht="16.5">
      <c r="A51" s="406"/>
    </row>
  </sheetData>
  <mergeCells count="17">
    <mergeCell ref="C30:H32"/>
    <mergeCell ref="K30:K32"/>
    <mergeCell ref="C14:H14"/>
    <mergeCell ref="C27:H29"/>
    <mergeCell ref="C15:H17"/>
    <mergeCell ref="C21:H23"/>
    <mergeCell ref="C24:H26"/>
    <mergeCell ref="K15:K17"/>
    <mergeCell ref="C18:H20"/>
    <mergeCell ref="K18:K20"/>
    <mergeCell ref="K27:K29"/>
    <mergeCell ref="K21:K23"/>
    <mergeCell ref="K24:K26"/>
    <mergeCell ref="C10:H10"/>
    <mergeCell ref="C11:H11"/>
    <mergeCell ref="C12:H12"/>
    <mergeCell ref="C13:H13"/>
  </mergeCells>
  <printOptions/>
  <pageMargins left="0.9055118110236221" right="0.2755905511811024" top="0.6692913385826772" bottom="0.6692913385826772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8.625" style="6" customWidth="1"/>
    <col min="4" max="4" width="9.25390625" style="6" customWidth="1"/>
    <col min="5" max="5" width="13.625" style="6" customWidth="1"/>
    <col min="6" max="6" width="7.625" style="5" customWidth="1"/>
    <col min="7" max="7" width="10.625" style="5" customWidth="1"/>
    <col min="8" max="8" width="8.625" style="5" customWidth="1"/>
    <col min="9" max="9" width="10.25390625" style="5" customWidth="1"/>
    <col min="10" max="10" width="11.625" style="5" customWidth="1"/>
    <col min="11" max="11" width="27.125" style="6" customWidth="1"/>
    <col min="12" max="16384" width="9.00390625" style="6" customWidth="1"/>
  </cols>
  <sheetData>
    <row r="1" spans="1:11" s="18" customFormat="1" ht="24.75" customHeight="1">
      <c r="A1" s="1" t="s">
        <v>615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3.25">
      <c r="A4" s="26" t="s">
        <v>39</v>
      </c>
      <c r="B4" s="27" t="s">
        <v>34</v>
      </c>
      <c r="C4" s="26" t="s">
        <v>40</v>
      </c>
      <c r="D4" s="28"/>
      <c r="E4" s="28" t="s">
        <v>122</v>
      </c>
      <c r="F4" s="29" t="s">
        <v>41</v>
      </c>
      <c r="G4" s="29" t="s">
        <v>41</v>
      </c>
      <c r="H4" s="29" t="s">
        <v>6</v>
      </c>
      <c r="I4" s="30" t="s">
        <v>160</v>
      </c>
      <c r="J4" s="30" t="s">
        <v>160</v>
      </c>
      <c r="K4" s="28"/>
    </row>
    <row r="5" spans="1:11" ht="14.25" customHeight="1" hidden="1">
      <c r="A5" s="13" t="s">
        <v>101</v>
      </c>
      <c r="B5" s="31">
        <v>2</v>
      </c>
      <c r="C5" s="102" t="s">
        <v>141</v>
      </c>
      <c r="D5" s="101"/>
      <c r="E5" s="101"/>
      <c r="F5" s="35">
        <v>16</v>
      </c>
      <c r="G5" s="35">
        <v>2054</v>
      </c>
      <c r="H5" s="35">
        <v>175</v>
      </c>
      <c r="I5" s="34">
        <v>3.63</v>
      </c>
      <c r="J5" s="34">
        <v>3.79</v>
      </c>
      <c r="K5" s="104" t="s">
        <v>141</v>
      </c>
    </row>
    <row r="6" spans="1:11" ht="13.5" customHeight="1" hidden="1">
      <c r="A6" s="13" t="s">
        <v>103</v>
      </c>
      <c r="B6" s="31">
        <v>2</v>
      </c>
      <c r="C6" s="102" t="s">
        <v>141</v>
      </c>
      <c r="D6" s="101"/>
      <c r="E6" s="101"/>
      <c r="F6" s="35">
        <v>16</v>
      </c>
      <c r="G6" s="35">
        <v>2054</v>
      </c>
      <c r="H6" s="35">
        <v>175</v>
      </c>
      <c r="I6" s="34">
        <v>3.54</v>
      </c>
      <c r="J6" s="34">
        <v>3.79</v>
      </c>
      <c r="K6" s="104" t="s">
        <v>141</v>
      </c>
    </row>
    <row r="7" spans="1:11" ht="13.5" customHeight="1" hidden="1">
      <c r="A7" s="13" t="s">
        <v>7</v>
      </c>
      <c r="B7" s="31">
        <v>2</v>
      </c>
      <c r="C7" s="102" t="s">
        <v>141</v>
      </c>
      <c r="D7" s="101"/>
      <c r="E7" s="101"/>
      <c r="F7" s="35">
        <v>16</v>
      </c>
      <c r="G7" s="35">
        <v>2054</v>
      </c>
      <c r="H7" s="35">
        <v>175</v>
      </c>
      <c r="I7" s="34">
        <v>3.54</v>
      </c>
      <c r="J7" s="34">
        <v>3.79</v>
      </c>
      <c r="K7" s="104" t="s">
        <v>141</v>
      </c>
    </row>
    <row r="8" spans="1:11" ht="13.5" customHeight="1" hidden="1">
      <c r="A8" s="13" t="s">
        <v>8</v>
      </c>
      <c r="B8" s="31">
        <v>2</v>
      </c>
      <c r="C8" s="102" t="s">
        <v>141</v>
      </c>
      <c r="D8" s="101"/>
      <c r="E8" s="101"/>
      <c r="F8" s="35">
        <v>16</v>
      </c>
      <c r="G8" s="35">
        <v>2054</v>
      </c>
      <c r="H8" s="35">
        <v>175</v>
      </c>
      <c r="I8" s="34">
        <v>3.42</v>
      </c>
      <c r="J8" s="34">
        <v>3.79</v>
      </c>
      <c r="K8" s="104" t="s">
        <v>141</v>
      </c>
    </row>
    <row r="9" spans="1:13" ht="15" customHeight="1" hidden="1">
      <c r="A9" s="13" t="s">
        <v>9</v>
      </c>
      <c r="B9" s="31">
        <v>2</v>
      </c>
      <c r="C9" s="101" t="s">
        <v>153</v>
      </c>
      <c r="D9" s="102"/>
      <c r="E9" s="102"/>
      <c r="F9" s="111"/>
      <c r="G9" s="112"/>
      <c r="H9" s="35">
        <v>175</v>
      </c>
      <c r="I9" s="34">
        <v>3.42</v>
      </c>
      <c r="J9" s="34">
        <v>3.79</v>
      </c>
      <c r="K9" s="104" t="s">
        <v>141</v>
      </c>
      <c r="L9" s="51"/>
      <c r="M9" s="51"/>
    </row>
    <row r="10" spans="1:13" ht="16.5" customHeight="1" hidden="1">
      <c r="A10" s="13" t="s">
        <v>10</v>
      </c>
      <c r="B10" s="31">
        <v>3</v>
      </c>
      <c r="C10" s="512" t="s">
        <v>421</v>
      </c>
      <c r="D10" s="507"/>
      <c r="E10" s="507"/>
      <c r="F10" s="507"/>
      <c r="G10" s="507"/>
      <c r="H10" s="508"/>
      <c r="I10" s="34">
        <v>3419</v>
      </c>
      <c r="J10" s="34">
        <v>3498</v>
      </c>
      <c r="K10" s="105" t="s">
        <v>142</v>
      </c>
      <c r="L10" s="51"/>
      <c r="M10" s="51"/>
    </row>
    <row r="11" spans="1:13" ht="15" customHeight="1" hidden="1">
      <c r="A11" s="13" t="s">
        <v>11</v>
      </c>
      <c r="B11" s="31">
        <v>3</v>
      </c>
      <c r="C11" s="512" t="s">
        <v>421</v>
      </c>
      <c r="D11" s="507"/>
      <c r="E11" s="507"/>
      <c r="F11" s="507"/>
      <c r="G11" s="507"/>
      <c r="H11" s="508"/>
      <c r="I11" s="34">
        <v>34.19</v>
      </c>
      <c r="J11" s="34">
        <v>34.98</v>
      </c>
      <c r="K11" s="105" t="s">
        <v>142</v>
      </c>
      <c r="L11" s="51"/>
      <c r="M11" s="51"/>
    </row>
    <row r="12" spans="1:13" ht="16.5" customHeight="1" hidden="1">
      <c r="A12" s="13" t="s">
        <v>96</v>
      </c>
      <c r="B12" s="31">
        <v>3</v>
      </c>
      <c r="C12" s="512" t="s">
        <v>421</v>
      </c>
      <c r="D12" s="507"/>
      <c r="E12" s="507"/>
      <c r="F12" s="507"/>
      <c r="G12" s="507"/>
      <c r="H12" s="508"/>
      <c r="I12" s="34">
        <v>3419</v>
      </c>
      <c r="J12" s="34">
        <v>3498</v>
      </c>
      <c r="K12" s="105" t="s">
        <v>142</v>
      </c>
      <c r="L12" s="51"/>
      <c r="M12" s="51"/>
    </row>
    <row r="13" spans="1:13" ht="16.5" customHeight="1" hidden="1">
      <c r="A13" s="13" t="s">
        <v>97</v>
      </c>
      <c r="B13" s="31">
        <v>3</v>
      </c>
      <c r="C13" s="512" t="s">
        <v>421</v>
      </c>
      <c r="D13" s="507"/>
      <c r="E13" s="507"/>
      <c r="F13" s="507"/>
      <c r="G13" s="507"/>
      <c r="H13" s="508"/>
      <c r="I13" s="329">
        <v>3419</v>
      </c>
      <c r="J13" s="329">
        <v>3498</v>
      </c>
      <c r="K13" s="105" t="s">
        <v>142</v>
      </c>
      <c r="L13" s="51"/>
      <c r="M13" s="51"/>
    </row>
    <row r="14" spans="1:13" ht="16.5" customHeight="1" hidden="1">
      <c r="A14" s="13" t="s">
        <v>130</v>
      </c>
      <c r="B14" s="31">
        <v>3</v>
      </c>
      <c r="C14" s="512" t="s">
        <v>421</v>
      </c>
      <c r="D14" s="507"/>
      <c r="E14" s="507"/>
      <c r="F14" s="507"/>
      <c r="G14" s="507"/>
      <c r="H14" s="508"/>
      <c r="I14" s="329">
        <v>3419</v>
      </c>
      <c r="J14" s="329">
        <v>3498</v>
      </c>
      <c r="K14" s="105" t="s">
        <v>142</v>
      </c>
      <c r="L14" s="51"/>
      <c r="M14" s="51"/>
    </row>
    <row r="15" spans="1:13" ht="31.5" customHeight="1" hidden="1">
      <c r="A15" s="9" t="s">
        <v>526</v>
      </c>
      <c r="B15" s="148">
        <v>4</v>
      </c>
      <c r="C15" s="484" t="s">
        <v>340</v>
      </c>
      <c r="D15" s="555"/>
      <c r="E15" s="555"/>
      <c r="F15" s="555"/>
      <c r="G15" s="555"/>
      <c r="H15" s="556"/>
      <c r="I15" s="330">
        <v>3258.5</v>
      </c>
      <c r="J15" s="330">
        <v>3319</v>
      </c>
      <c r="K15" s="248" t="s">
        <v>341</v>
      </c>
      <c r="L15" s="51"/>
      <c r="M15" s="51"/>
    </row>
    <row r="16" spans="1:13" ht="31.5" customHeight="1">
      <c r="A16" s="265" t="s">
        <v>531</v>
      </c>
      <c r="B16" s="148">
        <v>4</v>
      </c>
      <c r="C16" s="484" t="s">
        <v>340</v>
      </c>
      <c r="D16" s="555"/>
      <c r="E16" s="555"/>
      <c r="F16" s="555"/>
      <c r="G16" s="555"/>
      <c r="H16" s="556"/>
      <c r="I16" s="330">
        <v>3258.5</v>
      </c>
      <c r="J16" s="330">
        <v>3319</v>
      </c>
      <c r="K16" s="248" t="s">
        <v>341</v>
      </c>
      <c r="L16" s="51"/>
      <c r="M16" s="51"/>
    </row>
    <row r="17" spans="1:13" ht="31.5" customHeight="1">
      <c r="A17" s="265" t="s">
        <v>532</v>
      </c>
      <c r="B17" s="148">
        <v>4</v>
      </c>
      <c r="C17" s="484" t="s">
        <v>340</v>
      </c>
      <c r="D17" s="555"/>
      <c r="E17" s="555"/>
      <c r="F17" s="555"/>
      <c r="G17" s="555"/>
      <c r="H17" s="556"/>
      <c r="I17" s="330">
        <v>3262</v>
      </c>
      <c r="J17" s="330">
        <v>3313</v>
      </c>
      <c r="K17" s="248" t="s">
        <v>341</v>
      </c>
      <c r="L17" s="51"/>
      <c r="M17" s="51"/>
    </row>
    <row r="18" spans="1:13" ht="31.5" customHeight="1">
      <c r="A18" s="265" t="s">
        <v>533</v>
      </c>
      <c r="B18" s="148">
        <v>4</v>
      </c>
      <c r="C18" s="484" t="s">
        <v>340</v>
      </c>
      <c r="D18" s="555"/>
      <c r="E18" s="555"/>
      <c r="F18" s="555"/>
      <c r="G18" s="555"/>
      <c r="H18" s="556"/>
      <c r="I18" s="330">
        <v>3262</v>
      </c>
      <c r="J18" s="330">
        <v>3313</v>
      </c>
      <c r="K18" s="248" t="s">
        <v>341</v>
      </c>
      <c r="L18" s="51"/>
      <c r="M18" s="51"/>
    </row>
    <row r="19" spans="1:11" ht="31.5" customHeight="1">
      <c r="A19" s="265" t="s">
        <v>534</v>
      </c>
      <c r="B19" s="148">
        <v>4</v>
      </c>
      <c r="C19" s="484" t="s">
        <v>340</v>
      </c>
      <c r="D19" s="555"/>
      <c r="E19" s="555"/>
      <c r="F19" s="555"/>
      <c r="G19" s="555"/>
      <c r="H19" s="556"/>
      <c r="I19" s="330">
        <v>3262</v>
      </c>
      <c r="J19" s="330">
        <v>3313</v>
      </c>
      <c r="K19" s="248" t="s">
        <v>341</v>
      </c>
    </row>
    <row r="20" spans="1:11" ht="31.5" customHeight="1">
      <c r="A20" s="265" t="s">
        <v>563</v>
      </c>
      <c r="B20" s="148">
        <v>4</v>
      </c>
      <c r="C20" s="484" t="s">
        <v>340</v>
      </c>
      <c r="D20" s="555"/>
      <c r="E20" s="555"/>
      <c r="F20" s="555"/>
      <c r="G20" s="555"/>
      <c r="H20" s="556"/>
      <c r="I20" s="309">
        <f>SUM(I22:I26)</f>
        <v>3259.9</v>
      </c>
      <c r="J20" s="309">
        <f>SUM(J22:J26)</f>
        <v>3494</v>
      </c>
      <c r="K20" s="248" t="s">
        <v>341</v>
      </c>
    </row>
    <row r="21" spans="1:11" ht="9.75" customHeight="1">
      <c r="A21" s="36"/>
      <c r="B21" s="37"/>
      <c r="C21" s="10"/>
      <c r="D21" s="38"/>
      <c r="E21" s="38"/>
      <c r="F21" s="35"/>
      <c r="G21" s="35"/>
      <c r="H21" s="35"/>
      <c r="I21" s="35"/>
      <c r="J21" s="35"/>
      <c r="K21" s="38"/>
    </row>
    <row r="22" spans="1:11" ht="13.5" customHeight="1">
      <c r="A22" s="2" t="s">
        <v>197</v>
      </c>
      <c r="B22" s="40">
        <v>47</v>
      </c>
      <c r="C22" s="39" t="s">
        <v>198</v>
      </c>
      <c r="D22" s="22" t="s">
        <v>199</v>
      </c>
      <c r="E22" s="22" t="s">
        <v>337</v>
      </c>
      <c r="F22" s="314">
        <v>5.2</v>
      </c>
      <c r="G22" s="314">
        <v>108.5</v>
      </c>
      <c r="H22" s="219" t="s">
        <v>410</v>
      </c>
      <c r="I22" s="219" t="s">
        <v>410</v>
      </c>
      <c r="J22" s="219" t="s">
        <v>410</v>
      </c>
      <c r="K22" s="137" t="s">
        <v>132</v>
      </c>
    </row>
    <row r="23" spans="1:11" ht="13.5" customHeight="1">
      <c r="A23" s="39" t="s">
        <v>339</v>
      </c>
      <c r="B23" s="40">
        <v>65</v>
      </c>
      <c r="C23" s="39" t="s">
        <v>80</v>
      </c>
      <c r="D23" s="22" t="s">
        <v>201</v>
      </c>
      <c r="E23" s="22" t="s">
        <v>337</v>
      </c>
      <c r="F23" s="314">
        <v>2</v>
      </c>
      <c r="G23" s="314">
        <v>890</v>
      </c>
      <c r="H23" s="219" t="s">
        <v>410</v>
      </c>
      <c r="I23" s="219" t="s">
        <v>410</v>
      </c>
      <c r="J23" s="219" t="s">
        <v>410</v>
      </c>
      <c r="K23" s="25" t="s">
        <v>172</v>
      </c>
    </row>
    <row r="24" spans="1:11" ht="14.25" customHeight="1">
      <c r="A24" s="2" t="s">
        <v>510</v>
      </c>
      <c r="B24" s="40">
        <v>84</v>
      </c>
      <c r="C24" s="39" t="s">
        <v>477</v>
      </c>
      <c r="D24" s="22" t="s">
        <v>81</v>
      </c>
      <c r="E24" s="22" t="s">
        <v>139</v>
      </c>
      <c r="F24" s="314">
        <v>65</v>
      </c>
      <c r="G24" s="314">
        <v>445.6</v>
      </c>
      <c r="H24" s="307">
        <v>142</v>
      </c>
      <c r="I24" s="307">
        <v>2907.9</v>
      </c>
      <c r="J24" s="307">
        <v>3119</v>
      </c>
      <c r="K24" s="137" t="s">
        <v>200</v>
      </c>
    </row>
    <row r="25" spans="1:11" ht="16.5" customHeight="1">
      <c r="A25" s="2"/>
      <c r="B25" s="40"/>
      <c r="C25" s="39" t="s">
        <v>478</v>
      </c>
      <c r="D25" s="22"/>
      <c r="E25" s="22"/>
      <c r="F25" s="314"/>
      <c r="G25" s="314"/>
      <c r="H25" s="307"/>
      <c r="I25" s="307"/>
      <c r="J25" s="307"/>
      <c r="K25" s="137"/>
    </row>
    <row r="26" spans="1:11" ht="13.5" customHeight="1">
      <c r="A26" s="26" t="s">
        <v>343</v>
      </c>
      <c r="B26" s="42">
        <v>38</v>
      </c>
      <c r="C26" s="26" t="s">
        <v>342</v>
      </c>
      <c r="D26" s="43" t="s">
        <v>79</v>
      </c>
      <c r="E26" s="43" t="s">
        <v>252</v>
      </c>
      <c r="F26" s="315">
        <v>18.5</v>
      </c>
      <c r="G26" s="315">
        <v>1967</v>
      </c>
      <c r="H26" s="308">
        <v>124</v>
      </c>
      <c r="I26" s="308">
        <v>352</v>
      </c>
      <c r="J26" s="308">
        <v>375</v>
      </c>
      <c r="K26" s="170" t="s">
        <v>132</v>
      </c>
    </row>
    <row r="27" spans="1:10" ht="15" customHeight="1">
      <c r="A27" s="10" t="s">
        <v>598</v>
      </c>
      <c r="B27" s="6"/>
      <c r="F27" s="6"/>
      <c r="G27" s="6"/>
      <c r="I27" s="6"/>
      <c r="J27" s="6"/>
    </row>
    <row r="28" spans="1:8" ht="16.5">
      <c r="A28" s="39"/>
      <c r="H28" s="305">
        <f>SUM(H24:H26)</f>
        <v>266</v>
      </c>
    </row>
    <row r="29" ht="16.5">
      <c r="A29" s="39"/>
    </row>
    <row r="30" ht="16.5">
      <c r="A30" s="36"/>
    </row>
    <row r="31" ht="16.5">
      <c r="A31" s="36"/>
    </row>
    <row r="32" ht="16.5">
      <c r="A32" s="36"/>
    </row>
  </sheetData>
  <mergeCells count="11">
    <mergeCell ref="C10:H10"/>
    <mergeCell ref="C11:H11"/>
    <mergeCell ref="C12:H12"/>
    <mergeCell ref="C13:H13"/>
    <mergeCell ref="C18:H18"/>
    <mergeCell ref="C20:H20"/>
    <mergeCell ref="C14:H14"/>
    <mergeCell ref="C19:H19"/>
    <mergeCell ref="C15:H15"/>
    <mergeCell ref="C16:H16"/>
    <mergeCell ref="C17:H17"/>
  </mergeCells>
  <printOptions horizontalCentered="1"/>
  <pageMargins left="0.4724409448818898" right="0.2755905511811024" top="0.551181102362204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5.75"/>
  <cols>
    <col min="1" max="1" width="14.625" style="10" customWidth="1"/>
    <col min="2" max="2" width="6.125" style="10" customWidth="1"/>
    <col min="3" max="3" width="8.625" style="6" customWidth="1"/>
    <col min="4" max="4" width="7.50390625" style="6" customWidth="1"/>
    <col min="5" max="5" width="10.625" style="6" customWidth="1"/>
    <col min="6" max="7" width="8.625" style="5" customWidth="1"/>
    <col min="8" max="8" width="10.125" style="5" customWidth="1"/>
    <col min="9" max="9" width="9.25390625" style="5" customWidth="1"/>
    <col min="10" max="10" width="11.625" style="5" customWidth="1"/>
    <col min="11" max="11" width="30.125" style="6" customWidth="1"/>
    <col min="12" max="16384" width="9.00390625" style="6" customWidth="1"/>
  </cols>
  <sheetData>
    <row r="1" spans="1:11" s="18" customFormat="1" ht="27.75">
      <c r="A1" s="1" t="s">
        <v>616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19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2.75" customHeight="1" hidden="1">
      <c r="A5" s="13" t="s">
        <v>101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103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96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97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130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" t="s">
        <v>294</v>
      </c>
      <c r="B15" s="31">
        <v>2</v>
      </c>
      <c r="C15" s="544" t="s">
        <v>480</v>
      </c>
      <c r="D15" s="507"/>
      <c r="E15" s="507"/>
      <c r="F15" s="507"/>
      <c r="G15" s="507"/>
      <c r="H15" s="508"/>
      <c r="I15" s="331">
        <v>7.3</v>
      </c>
      <c r="J15" s="331">
        <v>7.4</v>
      </c>
      <c r="K15" s="149" t="s">
        <v>479</v>
      </c>
    </row>
    <row r="16" spans="1:11" ht="16.5" customHeight="1">
      <c r="A16" s="13" t="s">
        <v>527</v>
      </c>
      <c r="B16" s="31">
        <v>1</v>
      </c>
      <c r="C16" s="544" t="s">
        <v>480</v>
      </c>
      <c r="D16" s="507"/>
      <c r="E16" s="507"/>
      <c r="F16" s="507"/>
      <c r="G16" s="507"/>
      <c r="H16" s="508"/>
      <c r="I16" s="331">
        <v>7.3</v>
      </c>
      <c r="J16" s="331">
        <v>7.4</v>
      </c>
      <c r="K16" s="149" t="s">
        <v>349</v>
      </c>
    </row>
    <row r="17" spans="1:11" ht="16.5" customHeight="1">
      <c r="A17" s="13" t="s">
        <v>528</v>
      </c>
      <c r="B17" s="31">
        <v>2</v>
      </c>
      <c r="C17" s="544" t="s">
        <v>480</v>
      </c>
      <c r="D17" s="507"/>
      <c r="E17" s="507"/>
      <c r="F17" s="507"/>
      <c r="G17" s="507"/>
      <c r="H17" s="508"/>
      <c r="I17" s="331">
        <v>7.3</v>
      </c>
      <c r="J17" s="331">
        <v>7.4</v>
      </c>
      <c r="K17" s="149" t="s">
        <v>349</v>
      </c>
    </row>
    <row r="18" spans="1:11" ht="16.5" customHeight="1">
      <c r="A18" s="13" t="s">
        <v>529</v>
      </c>
      <c r="B18" s="31">
        <v>2</v>
      </c>
      <c r="C18" s="544" t="s">
        <v>480</v>
      </c>
      <c r="D18" s="507"/>
      <c r="E18" s="507"/>
      <c r="F18" s="507"/>
      <c r="G18" s="507"/>
      <c r="H18" s="508"/>
      <c r="I18" s="331">
        <v>7.3</v>
      </c>
      <c r="J18" s="331">
        <v>7.4</v>
      </c>
      <c r="K18" s="149" t="s">
        <v>349</v>
      </c>
    </row>
    <row r="19" spans="1:11" ht="16.5" customHeight="1">
      <c r="A19" s="13" t="s">
        <v>530</v>
      </c>
      <c r="B19" s="31">
        <v>2</v>
      </c>
      <c r="C19" s="544" t="s">
        <v>480</v>
      </c>
      <c r="D19" s="507"/>
      <c r="E19" s="507"/>
      <c r="F19" s="507"/>
      <c r="G19" s="507"/>
      <c r="H19" s="508"/>
      <c r="I19" s="331">
        <v>7.3</v>
      </c>
      <c r="J19" s="331">
        <v>7.4</v>
      </c>
      <c r="K19" s="149" t="s">
        <v>349</v>
      </c>
    </row>
    <row r="20" spans="1:11" ht="16.5" customHeight="1">
      <c r="A20" s="13" t="s">
        <v>563</v>
      </c>
      <c r="B20" s="31">
        <v>2</v>
      </c>
      <c r="C20" s="544" t="s">
        <v>480</v>
      </c>
      <c r="D20" s="507"/>
      <c r="E20" s="507"/>
      <c r="F20" s="507"/>
      <c r="G20" s="507"/>
      <c r="H20" s="508"/>
      <c r="I20" s="287">
        <f>SUM(I22:I23)</f>
        <v>7.3</v>
      </c>
      <c r="J20" s="287">
        <f>SUM(J22:J23)</f>
        <v>7.4</v>
      </c>
      <c r="K20" s="149" t="s">
        <v>349</v>
      </c>
    </row>
    <row r="21" spans="1:11" ht="16.5" customHeight="1">
      <c r="A21" s="13"/>
      <c r="B21" s="31"/>
      <c r="C21" s="365"/>
      <c r="D21" s="245"/>
      <c r="E21" s="245"/>
      <c r="F21" s="245"/>
      <c r="G21" s="245"/>
      <c r="H21" s="247"/>
      <c r="I21" s="280"/>
      <c r="J21" s="280"/>
      <c r="K21" s="149"/>
    </row>
    <row r="22" spans="1:11" ht="16.5" customHeight="1">
      <c r="A22" s="135" t="s">
        <v>344</v>
      </c>
      <c r="B22" s="40">
        <v>71</v>
      </c>
      <c r="C22" s="134" t="s">
        <v>232</v>
      </c>
      <c r="D22" s="22" t="s">
        <v>345</v>
      </c>
      <c r="E22" s="140" t="s">
        <v>189</v>
      </c>
      <c r="F22" s="278">
        <v>20.4</v>
      </c>
      <c r="G22" s="278">
        <v>65</v>
      </c>
      <c r="H22" s="219" t="s">
        <v>410</v>
      </c>
      <c r="I22" s="219" t="s">
        <v>410</v>
      </c>
      <c r="J22" s="219" t="s">
        <v>410</v>
      </c>
      <c r="K22" s="25" t="s">
        <v>234</v>
      </c>
    </row>
    <row r="23" spans="1:11" ht="16.5" customHeight="1">
      <c r="A23" s="136" t="s">
        <v>348</v>
      </c>
      <c r="B23" s="42">
        <v>85</v>
      </c>
      <c r="C23" s="171" t="s">
        <v>233</v>
      </c>
      <c r="D23" s="43" t="s">
        <v>346</v>
      </c>
      <c r="E23" s="169" t="s">
        <v>168</v>
      </c>
      <c r="F23" s="306">
        <v>14.9</v>
      </c>
      <c r="G23" s="306">
        <v>58.5</v>
      </c>
      <c r="H23" s="310">
        <v>1.2</v>
      </c>
      <c r="I23" s="310">
        <v>7.3</v>
      </c>
      <c r="J23" s="310">
        <v>7.4</v>
      </c>
      <c r="K23" s="72" t="s">
        <v>347</v>
      </c>
    </row>
    <row r="24" ht="16.5">
      <c r="A24" s="10" t="s">
        <v>598</v>
      </c>
    </row>
    <row r="25" ht="16.5">
      <c r="H25" s="277">
        <f>SUM(H23)</f>
        <v>1.2</v>
      </c>
    </row>
  </sheetData>
  <mergeCells count="6">
    <mergeCell ref="C20:H20"/>
    <mergeCell ref="C19:H19"/>
    <mergeCell ref="C15:H15"/>
    <mergeCell ref="C16:H16"/>
    <mergeCell ref="C17:H17"/>
    <mergeCell ref="C18:H18"/>
  </mergeCells>
  <printOptions horizont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50390625" style="6" customWidth="1"/>
    <col min="4" max="4" width="7.625" style="6" customWidth="1"/>
    <col min="5" max="5" width="12.625" style="6" customWidth="1"/>
    <col min="6" max="6" width="8.625" style="5" customWidth="1"/>
    <col min="7" max="7" width="9.125" style="5" customWidth="1"/>
    <col min="8" max="8" width="9.00390625" style="5" customWidth="1"/>
    <col min="9" max="9" width="8.75390625" style="5" customWidth="1"/>
    <col min="10" max="10" width="11.625" style="5" customWidth="1"/>
    <col min="11" max="11" width="29.75390625" style="6" customWidth="1"/>
    <col min="12" max="16384" width="9.00390625" style="6" customWidth="1"/>
  </cols>
  <sheetData>
    <row r="1" spans="1:11" s="18" customFormat="1" ht="27.75">
      <c r="A1" s="1" t="s">
        <v>617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19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2.75" customHeight="1" hidden="1">
      <c r="A5" s="13" t="s">
        <v>101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103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96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97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130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1" t="s">
        <v>526</v>
      </c>
      <c r="B15" s="40">
        <v>6</v>
      </c>
      <c r="C15" s="502" t="s">
        <v>352</v>
      </c>
      <c r="D15" s="491"/>
      <c r="E15" s="491"/>
      <c r="F15" s="491"/>
      <c r="G15" s="491"/>
      <c r="H15" s="492"/>
      <c r="I15" s="331">
        <v>55.7</v>
      </c>
      <c r="J15" s="331">
        <v>59.6</v>
      </c>
      <c r="K15" s="502" t="s">
        <v>351</v>
      </c>
    </row>
    <row r="16" spans="1:11" ht="18" customHeight="1" hidden="1">
      <c r="A16" s="131"/>
      <c r="B16" s="40"/>
      <c r="C16" s="493"/>
      <c r="D16" s="491"/>
      <c r="E16" s="491"/>
      <c r="F16" s="491"/>
      <c r="G16" s="491"/>
      <c r="H16" s="492"/>
      <c r="I16" s="331"/>
      <c r="J16" s="331"/>
      <c r="K16" s="490"/>
    </row>
    <row r="17" spans="1:11" ht="16.5" customHeight="1">
      <c r="A17" s="13" t="s">
        <v>527</v>
      </c>
      <c r="B17" s="40">
        <v>6</v>
      </c>
      <c r="C17" s="502" t="s">
        <v>352</v>
      </c>
      <c r="D17" s="491"/>
      <c r="E17" s="491"/>
      <c r="F17" s="491"/>
      <c r="G17" s="491"/>
      <c r="H17" s="492"/>
      <c r="I17" s="331">
        <v>56</v>
      </c>
      <c r="J17" s="331">
        <v>59.6</v>
      </c>
      <c r="K17" s="502" t="s">
        <v>351</v>
      </c>
    </row>
    <row r="18" spans="1:11" ht="18" customHeight="1">
      <c r="A18" s="131"/>
      <c r="B18" s="40"/>
      <c r="C18" s="493"/>
      <c r="D18" s="491"/>
      <c r="E18" s="491"/>
      <c r="F18" s="491"/>
      <c r="G18" s="491"/>
      <c r="H18" s="492"/>
      <c r="I18" s="60"/>
      <c r="J18" s="60"/>
      <c r="K18" s="490"/>
    </row>
    <row r="19" spans="1:11" ht="16.5" customHeight="1">
      <c r="A19" s="13" t="s">
        <v>528</v>
      </c>
      <c r="B19" s="40">
        <v>6</v>
      </c>
      <c r="C19" s="502" t="s">
        <v>352</v>
      </c>
      <c r="D19" s="491"/>
      <c r="E19" s="491"/>
      <c r="F19" s="491"/>
      <c r="G19" s="491"/>
      <c r="H19" s="492"/>
      <c r="I19" s="331">
        <v>50</v>
      </c>
      <c r="J19" s="331">
        <v>59</v>
      </c>
      <c r="K19" s="502" t="s">
        <v>351</v>
      </c>
    </row>
    <row r="20" spans="1:11" ht="18" customHeight="1">
      <c r="A20" s="131"/>
      <c r="B20" s="40"/>
      <c r="C20" s="493"/>
      <c r="D20" s="491"/>
      <c r="E20" s="491"/>
      <c r="F20" s="491"/>
      <c r="G20" s="491"/>
      <c r="H20" s="492"/>
      <c r="I20" s="60"/>
      <c r="J20" s="60"/>
      <c r="K20" s="490"/>
    </row>
    <row r="21" spans="1:11" ht="16.5" customHeight="1">
      <c r="A21" s="13" t="s">
        <v>529</v>
      </c>
      <c r="B21" s="40">
        <v>6</v>
      </c>
      <c r="C21" s="502" t="s">
        <v>352</v>
      </c>
      <c r="D21" s="491"/>
      <c r="E21" s="491"/>
      <c r="F21" s="491"/>
      <c r="G21" s="491"/>
      <c r="H21" s="492"/>
      <c r="I21" s="331">
        <v>50</v>
      </c>
      <c r="J21" s="331">
        <v>59</v>
      </c>
      <c r="K21" s="502" t="s">
        <v>351</v>
      </c>
    </row>
    <row r="22" spans="1:11" ht="18" customHeight="1">
      <c r="A22" s="131"/>
      <c r="B22" s="40"/>
      <c r="C22" s="493"/>
      <c r="D22" s="491"/>
      <c r="E22" s="491"/>
      <c r="F22" s="491"/>
      <c r="G22" s="491"/>
      <c r="H22" s="492"/>
      <c r="I22" s="60"/>
      <c r="J22" s="60"/>
      <c r="K22" s="490"/>
    </row>
    <row r="23" spans="1:11" ht="16.5" customHeight="1">
      <c r="A23" s="13" t="s">
        <v>530</v>
      </c>
      <c r="B23" s="40">
        <v>6</v>
      </c>
      <c r="C23" s="502" t="s">
        <v>352</v>
      </c>
      <c r="D23" s="491"/>
      <c r="E23" s="491"/>
      <c r="F23" s="491"/>
      <c r="G23" s="491"/>
      <c r="H23" s="492"/>
      <c r="I23" s="318">
        <v>43</v>
      </c>
      <c r="J23" s="318">
        <v>59</v>
      </c>
      <c r="K23" s="502" t="s">
        <v>351</v>
      </c>
    </row>
    <row r="24" spans="1:11" ht="18" customHeight="1">
      <c r="A24" s="131"/>
      <c r="B24" s="40"/>
      <c r="C24" s="493"/>
      <c r="D24" s="491"/>
      <c r="E24" s="491"/>
      <c r="F24" s="491"/>
      <c r="G24" s="491"/>
      <c r="H24" s="492"/>
      <c r="I24" s="132"/>
      <c r="J24" s="132"/>
      <c r="K24" s="490"/>
    </row>
    <row r="25" spans="1:11" ht="16.5" customHeight="1">
      <c r="A25" s="13" t="s">
        <v>563</v>
      </c>
      <c r="B25" s="40">
        <v>6</v>
      </c>
      <c r="C25" s="502" t="s">
        <v>352</v>
      </c>
      <c r="D25" s="491"/>
      <c r="E25" s="491"/>
      <c r="F25" s="491"/>
      <c r="G25" s="491"/>
      <c r="H25" s="492"/>
      <c r="I25" s="318">
        <f>SUM(I28:I34)</f>
        <v>43.70000000000001</v>
      </c>
      <c r="J25" s="318">
        <f>SUM(J28:J34)</f>
        <v>60.9</v>
      </c>
      <c r="K25" s="502" t="s">
        <v>351</v>
      </c>
    </row>
    <row r="26" spans="1:11" ht="18" customHeight="1">
      <c r="A26" s="131"/>
      <c r="B26" s="40"/>
      <c r="C26" s="493"/>
      <c r="D26" s="491"/>
      <c r="E26" s="491"/>
      <c r="F26" s="491"/>
      <c r="G26" s="491"/>
      <c r="H26" s="492"/>
      <c r="I26" s="132"/>
      <c r="J26" s="132"/>
      <c r="K26" s="490"/>
    </row>
    <row r="27" spans="1:10" ht="7.5" customHeight="1">
      <c r="A27" s="133"/>
      <c r="B27" s="37"/>
      <c r="C27" s="37"/>
      <c r="D27" s="37"/>
      <c r="E27" s="37"/>
      <c r="F27" s="60"/>
      <c r="G27" s="60"/>
      <c r="H27" s="60"/>
      <c r="I27" s="60"/>
      <c r="J27" s="60"/>
    </row>
    <row r="28" spans="1:11" ht="16.5">
      <c r="A28" s="135" t="s">
        <v>277</v>
      </c>
      <c r="B28" s="40">
        <v>32</v>
      </c>
      <c r="C28" s="40" t="s">
        <v>176</v>
      </c>
      <c r="D28" s="40" t="s">
        <v>273</v>
      </c>
      <c r="E28" s="40" t="s">
        <v>168</v>
      </c>
      <c r="F28" s="316">
        <v>25</v>
      </c>
      <c r="G28" s="316">
        <v>125</v>
      </c>
      <c r="H28" s="318">
        <v>6</v>
      </c>
      <c r="I28" s="318">
        <v>23.1</v>
      </c>
      <c r="J28" s="318">
        <v>35</v>
      </c>
      <c r="K28" s="25" t="s">
        <v>206</v>
      </c>
    </row>
    <row r="29" spans="1:11" ht="16.5">
      <c r="A29" s="135" t="s">
        <v>276</v>
      </c>
      <c r="B29" s="40">
        <v>83</v>
      </c>
      <c r="C29" s="40" t="s">
        <v>274</v>
      </c>
      <c r="D29" s="40" t="s">
        <v>273</v>
      </c>
      <c r="E29" s="40" t="s">
        <v>189</v>
      </c>
      <c r="F29" s="316">
        <v>7</v>
      </c>
      <c r="G29" s="316">
        <v>22</v>
      </c>
      <c r="H29" s="219" t="s">
        <v>410</v>
      </c>
      <c r="I29" s="219" t="s">
        <v>410</v>
      </c>
      <c r="J29" s="219" t="s">
        <v>410</v>
      </c>
      <c r="K29" s="25" t="s">
        <v>172</v>
      </c>
    </row>
    <row r="30" spans="1:11" ht="16.5">
      <c r="A30" s="135" t="s">
        <v>278</v>
      </c>
      <c r="B30" s="40">
        <v>48</v>
      </c>
      <c r="C30" s="40" t="s">
        <v>350</v>
      </c>
      <c r="D30" s="40" t="s">
        <v>273</v>
      </c>
      <c r="E30" s="40" t="s">
        <v>168</v>
      </c>
      <c r="F30" s="316">
        <v>29.5</v>
      </c>
      <c r="G30" s="316">
        <v>83</v>
      </c>
      <c r="H30" s="318">
        <v>4</v>
      </c>
      <c r="I30" s="318">
        <v>18.8</v>
      </c>
      <c r="J30" s="318">
        <v>23</v>
      </c>
      <c r="K30" s="25" t="s">
        <v>206</v>
      </c>
    </row>
    <row r="31" spans="1:11" ht="16.5">
      <c r="A31" s="135" t="s">
        <v>279</v>
      </c>
      <c r="B31" s="40">
        <v>74</v>
      </c>
      <c r="C31" s="534" t="s">
        <v>481</v>
      </c>
      <c r="D31" s="40" t="s">
        <v>273</v>
      </c>
      <c r="E31" s="40" t="s">
        <v>168</v>
      </c>
      <c r="F31" s="316">
        <v>24</v>
      </c>
      <c r="G31" s="316">
        <v>37</v>
      </c>
      <c r="H31" s="219" t="s">
        <v>410</v>
      </c>
      <c r="I31" s="318">
        <v>0.1</v>
      </c>
      <c r="J31" s="318">
        <v>0.1</v>
      </c>
      <c r="K31" s="25" t="s">
        <v>206</v>
      </c>
    </row>
    <row r="32" spans="1:11" ht="16.5">
      <c r="A32" s="135"/>
      <c r="B32" s="40"/>
      <c r="C32" s="534"/>
      <c r="D32" s="40"/>
      <c r="E32" s="40"/>
      <c r="F32" s="316"/>
      <c r="G32" s="316"/>
      <c r="H32" s="219"/>
      <c r="I32" s="219"/>
      <c r="J32" s="219"/>
      <c r="K32" s="25"/>
    </row>
    <row r="33" spans="1:11" ht="16.5">
      <c r="A33" s="135" t="s">
        <v>280</v>
      </c>
      <c r="B33" s="40">
        <v>74</v>
      </c>
      <c r="C33" s="40" t="s">
        <v>275</v>
      </c>
      <c r="D33" s="40" t="s">
        <v>273</v>
      </c>
      <c r="E33" s="40" t="s">
        <v>168</v>
      </c>
      <c r="F33" s="316">
        <v>40.5</v>
      </c>
      <c r="G33" s="316">
        <v>40</v>
      </c>
      <c r="H33" s="416">
        <v>0</v>
      </c>
      <c r="I33" s="318">
        <v>0.5</v>
      </c>
      <c r="J33" s="318">
        <v>0.5</v>
      </c>
      <c r="K33" s="25" t="s">
        <v>206</v>
      </c>
    </row>
    <row r="34" spans="1:11" ht="16.5" customHeight="1">
      <c r="A34" s="99" t="s">
        <v>281</v>
      </c>
      <c r="B34" s="42">
        <v>32</v>
      </c>
      <c r="C34" s="42" t="s">
        <v>275</v>
      </c>
      <c r="D34" s="42" t="s">
        <v>273</v>
      </c>
      <c r="E34" s="42" t="s">
        <v>168</v>
      </c>
      <c r="F34" s="317">
        <v>27</v>
      </c>
      <c r="G34" s="317">
        <v>83.8</v>
      </c>
      <c r="H34" s="319">
        <v>1</v>
      </c>
      <c r="I34" s="319">
        <v>1.2</v>
      </c>
      <c r="J34" s="319">
        <v>2.3</v>
      </c>
      <c r="K34" s="72" t="s">
        <v>206</v>
      </c>
    </row>
    <row r="35" ht="16.5">
      <c r="A35" s="10" t="s">
        <v>598</v>
      </c>
    </row>
    <row r="36" spans="1:8" ht="16.5">
      <c r="A36" s="36"/>
      <c r="H36" s="277">
        <f>SUM(H28:H34)</f>
        <v>11</v>
      </c>
    </row>
    <row r="37" ht="16.5">
      <c r="A37" s="36"/>
    </row>
  </sheetData>
  <mergeCells count="13">
    <mergeCell ref="C31:C32"/>
    <mergeCell ref="K23:K24"/>
    <mergeCell ref="C23:H24"/>
    <mergeCell ref="C19:H20"/>
    <mergeCell ref="K19:K20"/>
    <mergeCell ref="C21:H22"/>
    <mergeCell ref="K21:K22"/>
    <mergeCell ref="C25:H26"/>
    <mergeCell ref="K25:K26"/>
    <mergeCell ref="C15:H16"/>
    <mergeCell ref="K15:K16"/>
    <mergeCell ref="C17:H18"/>
    <mergeCell ref="K17:K18"/>
  </mergeCells>
  <printOptions horizontalCentered="1"/>
  <pageMargins left="0.9055118110236221" right="0.2755905511811024" top="0.6692913385826772" bottom="0.787401574803149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34" sqref="A34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25390625" style="6" customWidth="1"/>
    <col min="4" max="4" width="8.00390625" style="6" customWidth="1"/>
    <col min="5" max="5" width="16.625" style="6" customWidth="1"/>
    <col min="6" max="7" width="9.625" style="5" customWidth="1"/>
    <col min="8" max="8" width="8.625" style="5" customWidth="1"/>
    <col min="9" max="9" width="8.875" style="5" customWidth="1"/>
    <col min="10" max="10" width="11.625" style="5" customWidth="1"/>
    <col min="11" max="11" width="28.625" style="85" customWidth="1"/>
    <col min="12" max="16384" width="9.00390625" style="6" customWidth="1"/>
  </cols>
  <sheetData>
    <row r="1" spans="1:11" s="18" customFormat="1" ht="27.75">
      <c r="A1" s="1" t="s">
        <v>618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82"/>
    </row>
    <row r="3" spans="1:11" ht="24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2.5">
      <c r="A4" s="26" t="s">
        <v>39</v>
      </c>
      <c r="B4" s="27" t="s">
        <v>34</v>
      </c>
      <c r="C4" s="26" t="s">
        <v>40</v>
      </c>
      <c r="D4" s="28"/>
      <c r="E4" s="28" t="s">
        <v>122</v>
      </c>
      <c r="F4" s="29" t="s">
        <v>41</v>
      </c>
      <c r="G4" s="29" t="s">
        <v>41</v>
      </c>
      <c r="H4" s="29" t="s">
        <v>6</v>
      </c>
      <c r="I4" s="83" t="s">
        <v>159</v>
      </c>
      <c r="J4" s="83" t="s">
        <v>159</v>
      </c>
      <c r="K4" s="43" t="s">
        <v>122</v>
      </c>
    </row>
    <row r="5" spans="1:11" ht="30" customHeight="1" hidden="1">
      <c r="A5" s="13" t="s">
        <v>101</v>
      </c>
      <c r="B5" s="40">
        <v>6</v>
      </c>
      <c r="C5" s="75" t="s">
        <v>123</v>
      </c>
      <c r="D5" s="52"/>
      <c r="E5" s="52"/>
      <c r="F5" s="34">
        <v>62</v>
      </c>
      <c r="G5" s="34">
        <v>2195.5</v>
      </c>
      <c r="H5" s="34">
        <v>280.2</v>
      </c>
      <c r="I5" s="34">
        <v>3.02</v>
      </c>
      <c r="J5" s="34">
        <v>3.66</v>
      </c>
      <c r="K5" s="84" t="s">
        <v>123</v>
      </c>
    </row>
    <row r="6" spans="1:13" ht="30" customHeight="1" hidden="1">
      <c r="A6" s="13" t="s">
        <v>103</v>
      </c>
      <c r="B6" s="40">
        <v>6</v>
      </c>
      <c r="C6" s="75" t="s">
        <v>123</v>
      </c>
      <c r="D6" s="52"/>
      <c r="E6" s="52"/>
      <c r="F6" s="34">
        <v>62</v>
      </c>
      <c r="G6" s="34">
        <v>2195.5</v>
      </c>
      <c r="H6" s="34">
        <v>280.2</v>
      </c>
      <c r="I6" s="34">
        <v>3.03</v>
      </c>
      <c r="J6" s="34">
        <v>3.66</v>
      </c>
      <c r="K6" s="84" t="s">
        <v>123</v>
      </c>
      <c r="L6" s="51"/>
      <c r="M6" s="51"/>
    </row>
    <row r="7" spans="1:13" ht="30" customHeight="1" hidden="1">
      <c r="A7" s="13" t="s">
        <v>7</v>
      </c>
      <c r="B7" s="40">
        <v>7</v>
      </c>
      <c r="C7" s="75" t="s">
        <v>124</v>
      </c>
      <c r="D7" s="52"/>
      <c r="E7" s="52"/>
      <c r="F7" s="34">
        <v>76</v>
      </c>
      <c r="G7" s="35">
        <v>2341.5</v>
      </c>
      <c r="H7" s="34">
        <v>291.6</v>
      </c>
      <c r="I7" s="34">
        <v>3.26</v>
      </c>
      <c r="J7" s="34">
        <v>3.89</v>
      </c>
      <c r="K7" s="84" t="s">
        <v>124</v>
      </c>
      <c r="L7" s="51"/>
      <c r="M7" s="51"/>
    </row>
    <row r="8" spans="1:11" ht="30" customHeight="1" hidden="1">
      <c r="A8" s="13" t="s">
        <v>8</v>
      </c>
      <c r="B8" s="40">
        <v>7</v>
      </c>
      <c r="C8" s="75" t="s">
        <v>124</v>
      </c>
      <c r="D8" s="52"/>
      <c r="E8" s="52"/>
      <c r="F8" s="34">
        <v>76</v>
      </c>
      <c r="G8" s="35">
        <v>2341.5</v>
      </c>
      <c r="H8" s="34">
        <v>291.6</v>
      </c>
      <c r="I8" s="34">
        <v>3.21</v>
      </c>
      <c r="J8" s="34">
        <v>3.89</v>
      </c>
      <c r="K8" s="84" t="s">
        <v>124</v>
      </c>
    </row>
    <row r="9" spans="1:11" ht="30" customHeight="1" hidden="1">
      <c r="A9" s="13" t="s">
        <v>9</v>
      </c>
      <c r="B9" s="40">
        <v>7</v>
      </c>
      <c r="C9" s="114" t="s">
        <v>124</v>
      </c>
      <c r="D9" s="118"/>
      <c r="E9" s="118"/>
      <c r="F9" s="116"/>
      <c r="G9" s="117"/>
      <c r="H9" s="34">
        <v>291.6</v>
      </c>
      <c r="I9" s="34">
        <v>3.21</v>
      </c>
      <c r="J9" s="34">
        <v>3.89</v>
      </c>
      <c r="K9" s="84" t="s">
        <v>124</v>
      </c>
    </row>
    <row r="10" spans="1:11" ht="30" customHeight="1" hidden="1">
      <c r="A10" s="13" t="s">
        <v>10</v>
      </c>
      <c r="B10" s="40">
        <v>7</v>
      </c>
      <c r="C10" s="558" t="s">
        <v>124</v>
      </c>
      <c r="D10" s="559"/>
      <c r="E10" s="559"/>
      <c r="F10" s="559"/>
      <c r="G10" s="559"/>
      <c r="H10" s="560"/>
      <c r="I10" s="34">
        <v>321</v>
      </c>
      <c r="J10" s="34">
        <v>389</v>
      </c>
      <c r="K10" s="84" t="s">
        <v>124</v>
      </c>
    </row>
    <row r="11" spans="1:11" ht="30" customHeight="1" hidden="1">
      <c r="A11" s="13" t="s">
        <v>11</v>
      </c>
      <c r="B11" s="40">
        <v>7</v>
      </c>
      <c r="C11" s="512" t="s">
        <v>124</v>
      </c>
      <c r="D11" s="507"/>
      <c r="E11" s="507"/>
      <c r="F11" s="507"/>
      <c r="G11" s="507"/>
      <c r="H11" s="508"/>
      <c r="I11" s="34">
        <v>3.21</v>
      </c>
      <c r="J11" s="34">
        <v>3.89</v>
      </c>
      <c r="K11" s="84" t="s">
        <v>124</v>
      </c>
    </row>
    <row r="12" spans="1:11" ht="30" customHeight="1" hidden="1">
      <c r="A12" s="13" t="s">
        <v>96</v>
      </c>
      <c r="B12" s="40">
        <v>7</v>
      </c>
      <c r="C12" s="512" t="s">
        <v>124</v>
      </c>
      <c r="D12" s="507"/>
      <c r="E12" s="507"/>
      <c r="F12" s="507"/>
      <c r="G12" s="507"/>
      <c r="H12" s="508"/>
      <c r="I12" s="34">
        <v>322</v>
      </c>
      <c r="J12" s="34">
        <v>389</v>
      </c>
      <c r="K12" s="84" t="s">
        <v>124</v>
      </c>
    </row>
    <row r="13" spans="1:11" ht="30" customHeight="1" hidden="1">
      <c r="A13" s="13" t="s">
        <v>97</v>
      </c>
      <c r="B13" s="40">
        <v>7</v>
      </c>
      <c r="C13" s="512" t="s">
        <v>124</v>
      </c>
      <c r="D13" s="507"/>
      <c r="E13" s="507"/>
      <c r="F13" s="507"/>
      <c r="G13" s="507"/>
      <c r="H13" s="508"/>
      <c r="I13" s="329">
        <v>323</v>
      </c>
      <c r="J13" s="329">
        <v>389</v>
      </c>
      <c r="K13" s="84" t="s">
        <v>124</v>
      </c>
    </row>
    <row r="14" spans="1:11" ht="30" customHeight="1" hidden="1">
      <c r="A14" s="9" t="s">
        <v>130</v>
      </c>
      <c r="B14" s="148">
        <v>7</v>
      </c>
      <c r="C14" s="484" t="s">
        <v>124</v>
      </c>
      <c r="D14" s="557"/>
      <c r="E14" s="557"/>
      <c r="F14" s="557"/>
      <c r="G14" s="557"/>
      <c r="H14" s="556"/>
      <c r="I14" s="337">
        <v>323</v>
      </c>
      <c r="J14" s="330">
        <v>389</v>
      </c>
      <c r="K14" s="84" t="s">
        <v>124</v>
      </c>
    </row>
    <row r="15" spans="1:11" ht="15" customHeight="1" hidden="1">
      <c r="A15" s="13"/>
      <c r="B15" s="40"/>
      <c r="C15" s="114"/>
      <c r="D15" s="118"/>
      <c r="E15" s="118"/>
      <c r="F15" s="172"/>
      <c r="G15" s="172"/>
      <c r="H15" s="232"/>
      <c r="I15" s="332"/>
      <c r="J15" s="333"/>
      <c r="K15" s="38"/>
    </row>
    <row r="16" spans="1:11" ht="15" customHeight="1" hidden="1">
      <c r="A16" s="13" t="s">
        <v>535</v>
      </c>
      <c r="B16" s="40">
        <v>8</v>
      </c>
      <c r="C16" s="516" t="s">
        <v>431</v>
      </c>
      <c r="D16" s="478"/>
      <c r="E16" s="478"/>
      <c r="F16" s="478"/>
      <c r="G16" s="478"/>
      <c r="H16" s="492"/>
      <c r="I16" s="332">
        <v>104</v>
      </c>
      <c r="J16" s="332">
        <v>264.5</v>
      </c>
      <c r="K16" s="485" t="s">
        <v>432</v>
      </c>
    </row>
    <row r="17" spans="1:11" ht="52.5" customHeight="1" hidden="1">
      <c r="A17" s="13"/>
      <c r="B17" s="40"/>
      <c r="C17" s="493"/>
      <c r="D17" s="478"/>
      <c r="E17" s="478"/>
      <c r="F17" s="478"/>
      <c r="G17" s="478"/>
      <c r="H17" s="492"/>
      <c r="I17" s="332"/>
      <c r="J17" s="332"/>
      <c r="K17" s="490"/>
    </row>
    <row r="18" spans="1:11" ht="15" customHeight="1">
      <c r="A18" s="13" t="s">
        <v>542</v>
      </c>
      <c r="B18" s="40">
        <v>8</v>
      </c>
      <c r="C18" s="516" t="s">
        <v>431</v>
      </c>
      <c r="D18" s="478"/>
      <c r="E18" s="478"/>
      <c r="F18" s="478"/>
      <c r="G18" s="478"/>
      <c r="H18" s="492"/>
      <c r="I18" s="332">
        <v>104</v>
      </c>
      <c r="J18" s="332">
        <v>264.5</v>
      </c>
      <c r="K18" s="485" t="s">
        <v>432</v>
      </c>
    </row>
    <row r="19" spans="1:11" ht="52.5" customHeight="1">
      <c r="A19" s="13"/>
      <c r="B19" s="40"/>
      <c r="C19" s="493"/>
      <c r="D19" s="478"/>
      <c r="E19" s="478"/>
      <c r="F19" s="478"/>
      <c r="G19" s="478"/>
      <c r="H19" s="492"/>
      <c r="I19" s="334"/>
      <c r="J19" s="334"/>
      <c r="K19" s="490"/>
    </row>
    <row r="20" spans="1:11" ht="15" customHeight="1">
      <c r="A20" s="13" t="s">
        <v>543</v>
      </c>
      <c r="B20" s="40">
        <v>8</v>
      </c>
      <c r="C20" s="516" t="s">
        <v>431</v>
      </c>
      <c r="D20" s="478"/>
      <c r="E20" s="478"/>
      <c r="F20" s="478"/>
      <c r="G20" s="478"/>
      <c r="H20" s="492"/>
      <c r="I20" s="332">
        <v>104</v>
      </c>
      <c r="J20" s="332">
        <v>264.5</v>
      </c>
      <c r="K20" s="485" t="s">
        <v>432</v>
      </c>
    </row>
    <row r="21" spans="1:11" ht="52.5" customHeight="1">
      <c r="A21" s="13"/>
      <c r="B21" s="40"/>
      <c r="C21" s="493"/>
      <c r="D21" s="478"/>
      <c r="E21" s="478"/>
      <c r="F21" s="478"/>
      <c r="G21" s="478"/>
      <c r="H21" s="492"/>
      <c r="I21" s="334"/>
      <c r="J21" s="334"/>
      <c r="K21" s="490"/>
    </row>
    <row r="22" spans="1:11" ht="15" customHeight="1">
      <c r="A22" s="13" t="s">
        <v>544</v>
      </c>
      <c r="B22" s="40">
        <v>8</v>
      </c>
      <c r="C22" s="516" t="s">
        <v>431</v>
      </c>
      <c r="D22" s="478"/>
      <c r="E22" s="478"/>
      <c r="F22" s="478"/>
      <c r="G22" s="478"/>
      <c r="H22" s="492"/>
      <c r="I22" s="332">
        <v>104</v>
      </c>
      <c r="J22" s="332">
        <v>264.5</v>
      </c>
      <c r="K22" s="485" t="s">
        <v>432</v>
      </c>
    </row>
    <row r="23" spans="1:11" ht="52.5" customHeight="1">
      <c r="A23" s="13"/>
      <c r="B23" s="40"/>
      <c r="C23" s="493"/>
      <c r="D23" s="478"/>
      <c r="E23" s="478"/>
      <c r="F23" s="478"/>
      <c r="G23" s="478"/>
      <c r="H23" s="492"/>
      <c r="I23" s="334"/>
      <c r="J23" s="334"/>
      <c r="K23" s="490"/>
    </row>
    <row r="24" spans="1:11" ht="15" customHeight="1">
      <c r="A24" s="13" t="s">
        <v>530</v>
      </c>
      <c r="B24" s="40">
        <v>8</v>
      </c>
      <c r="C24" s="516" t="s">
        <v>431</v>
      </c>
      <c r="D24" s="478"/>
      <c r="E24" s="478"/>
      <c r="F24" s="478"/>
      <c r="G24" s="478"/>
      <c r="H24" s="492"/>
      <c r="I24" s="332">
        <v>104</v>
      </c>
      <c r="J24" s="332">
        <v>264.5</v>
      </c>
      <c r="K24" s="485" t="s">
        <v>432</v>
      </c>
    </row>
    <row r="25" spans="1:11" ht="52.5" customHeight="1">
      <c r="A25" s="13"/>
      <c r="B25" s="40"/>
      <c r="C25" s="493"/>
      <c r="D25" s="478"/>
      <c r="E25" s="478"/>
      <c r="F25" s="478"/>
      <c r="G25" s="478"/>
      <c r="H25" s="492"/>
      <c r="I25" s="334"/>
      <c r="J25" s="334"/>
      <c r="K25" s="490"/>
    </row>
    <row r="26" spans="1:11" ht="15" customHeight="1">
      <c r="A26" s="13" t="s">
        <v>563</v>
      </c>
      <c r="B26" s="40">
        <v>8</v>
      </c>
      <c r="C26" s="516" t="s">
        <v>431</v>
      </c>
      <c r="D26" s="478"/>
      <c r="E26" s="478"/>
      <c r="F26" s="478"/>
      <c r="G26" s="478"/>
      <c r="H26" s="492"/>
      <c r="I26" s="307">
        <f>SUM(I29:I40)</f>
        <v>325.1</v>
      </c>
      <c r="J26" s="307">
        <f>SUM(J29:J40)</f>
        <v>264.2</v>
      </c>
      <c r="K26" s="485" t="s">
        <v>432</v>
      </c>
    </row>
    <row r="27" spans="1:11" ht="52.5" customHeight="1">
      <c r="A27" s="13"/>
      <c r="B27" s="40"/>
      <c r="C27" s="493"/>
      <c r="D27" s="478"/>
      <c r="E27" s="478"/>
      <c r="F27" s="478"/>
      <c r="G27" s="478"/>
      <c r="H27" s="492"/>
      <c r="I27" s="35"/>
      <c r="J27" s="35"/>
      <c r="K27" s="490"/>
    </row>
    <row r="28" spans="1:11" ht="9" customHeight="1">
      <c r="A28" s="36"/>
      <c r="B28" s="37"/>
      <c r="C28" s="10"/>
      <c r="D28" s="38"/>
      <c r="E28" s="38"/>
      <c r="F28" s="35"/>
      <c r="G28" s="35"/>
      <c r="H28" s="35"/>
      <c r="I28" s="35"/>
      <c r="J28" s="35"/>
      <c r="K28" s="22"/>
    </row>
    <row r="29" spans="1:11" ht="14.25" customHeight="1">
      <c r="A29" s="39" t="s">
        <v>357</v>
      </c>
      <c r="B29" s="40">
        <v>62</v>
      </c>
      <c r="C29" s="39" t="s">
        <v>82</v>
      </c>
      <c r="D29" s="22" t="s">
        <v>83</v>
      </c>
      <c r="E29" s="22" t="s">
        <v>482</v>
      </c>
      <c r="F29" s="278">
        <v>10.5</v>
      </c>
      <c r="G29" s="278">
        <v>463</v>
      </c>
      <c r="H29" s="280">
        <v>32</v>
      </c>
      <c r="I29" s="307">
        <v>104</v>
      </c>
      <c r="J29" s="307">
        <v>108.4</v>
      </c>
      <c r="K29" s="25" t="s">
        <v>172</v>
      </c>
    </row>
    <row r="30" spans="1:11" ht="14.25" customHeight="1">
      <c r="A30" s="39" t="s">
        <v>356</v>
      </c>
      <c r="B30" s="40">
        <v>68</v>
      </c>
      <c r="C30" s="39" t="s">
        <v>229</v>
      </c>
      <c r="D30" s="22" t="s">
        <v>84</v>
      </c>
      <c r="E30" s="22" t="s">
        <v>225</v>
      </c>
      <c r="F30" s="278">
        <v>13</v>
      </c>
      <c r="G30" s="278">
        <v>232</v>
      </c>
      <c r="H30" s="280">
        <v>15</v>
      </c>
      <c r="I30" s="307">
        <v>63.7</v>
      </c>
      <c r="J30" s="307">
        <v>67.8</v>
      </c>
      <c r="K30" s="25" t="s">
        <v>172</v>
      </c>
    </row>
    <row r="31" spans="1:11" ht="14.25" customHeight="1">
      <c r="A31" s="39" t="s">
        <v>353</v>
      </c>
      <c r="B31" s="40">
        <v>69</v>
      </c>
      <c r="C31" s="142" t="s">
        <v>245</v>
      </c>
      <c r="D31" s="22" t="s">
        <v>84</v>
      </c>
      <c r="E31" s="22" t="s">
        <v>225</v>
      </c>
      <c r="F31" s="278">
        <v>9.5</v>
      </c>
      <c r="G31" s="278">
        <v>247.5</v>
      </c>
      <c r="H31" s="280">
        <v>8.1</v>
      </c>
      <c r="I31" s="307">
        <v>18.5</v>
      </c>
      <c r="J31" s="307">
        <v>19.1</v>
      </c>
      <c r="K31" s="25" t="s">
        <v>172</v>
      </c>
    </row>
    <row r="32" spans="1:11" ht="14.25" customHeight="1">
      <c r="A32" s="39" t="s">
        <v>125</v>
      </c>
      <c r="B32" s="40">
        <v>75</v>
      </c>
      <c r="C32" s="39" t="s">
        <v>85</v>
      </c>
      <c r="D32" s="22" t="s">
        <v>86</v>
      </c>
      <c r="E32" s="173" t="s">
        <v>138</v>
      </c>
      <c r="F32" s="274" t="s">
        <v>575</v>
      </c>
      <c r="G32" s="278">
        <v>840</v>
      </c>
      <c r="H32" s="416">
        <v>0</v>
      </c>
      <c r="I32" s="307">
        <v>70</v>
      </c>
      <c r="J32" s="416">
        <v>0</v>
      </c>
      <c r="K32" s="25" t="s">
        <v>172</v>
      </c>
    </row>
    <row r="33" spans="1:11" ht="14.25" customHeight="1">
      <c r="A33" s="26" t="s">
        <v>355</v>
      </c>
      <c r="B33" s="42">
        <v>76</v>
      </c>
      <c r="C33" s="26" t="s">
        <v>85</v>
      </c>
      <c r="D33" s="43" t="s">
        <v>87</v>
      </c>
      <c r="E33" s="43" t="s">
        <v>225</v>
      </c>
      <c r="F33" s="306">
        <v>13</v>
      </c>
      <c r="G33" s="306">
        <v>361</v>
      </c>
      <c r="H33" s="310">
        <v>7</v>
      </c>
      <c r="I33" s="308">
        <v>24</v>
      </c>
      <c r="J33" s="313">
        <v>24</v>
      </c>
      <c r="K33" s="72" t="s">
        <v>172</v>
      </c>
    </row>
    <row r="34" spans="1:11" ht="57" customHeight="1">
      <c r="A34" s="462" t="s">
        <v>619</v>
      </c>
      <c r="B34" s="1"/>
      <c r="C34" s="46"/>
      <c r="D34" s="46"/>
      <c r="E34" s="46"/>
      <c r="F34" s="47"/>
      <c r="G34" s="47"/>
      <c r="H34" s="47"/>
      <c r="I34" s="47"/>
      <c r="J34" s="47"/>
      <c r="K34" s="46"/>
    </row>
    <row r="35" spans="1:11" ht="12" customHeight="1">
      <c r="A35" s="7"/>
      <c r="B35" s="1"/>
      <c r="C35" s="16"/>
      <c r="D35" s="16"/>
      <c r="E35" s="16"/>
      <c r="F35" s="17"/>
      <c r="G35" s="17"/>
      <c r="H35" s="17"/>
      <c r="I35" s="17"/>
      <c r="J35" s="17"/>
      <c r="K35" s="82"/>
    </row>
    <row r="36" spans="1:11" ht="24.75" customHeight="1">
      <c r="A36" s="19" t="s">
        <v>405</v>
      </c>
      <c r="B36" s="20" t="s">
        <v>99</v>
      </c>
      <c r="C36" s="21" t="s">
        <v>35</v>
      </c>
      <c r="D36" s="23" t="s">
        <v>36</v>
      </c>
      <c r="E36" s="23" t="s">
        <v>296</v>
      </c>
      <c r="F36" s="24" t="s">
        <v>297</v>
      </c>
      <c r="G36" s="24" t="s">
        <v>298</v>
      </c>
      <c r="H36" s="24" t="s">
        <v>1</v>
      </c>
      <c r="I36" s="24" t="s">
        <v>2</v>
      </c>
      <c r="J36" s="24" t="s">
        <v>564</v>
      </c>
      <c r="K36" s="25" t="s">
        <v>38</v>
      </c>
    </row>
    <row r="37" spans="1:11" ht="23.25" customHeight="1">
      <c r="A37" s="26" t="s">
        <v>39</v>
      </c>
      <c r="B37" s="27" t="s">
        <v>34</v>
      </c>
      <c r="C37" s="26" t="s">
        <v>40</v>
      </c>
      <c r="D37" s="28"/>
      <c r="E37" s="28" t="s">
        <v>122</v>
      </c>
      <c r="F37" s="29" t="s">
        <v>41</v>
      </c>
      <c r="G37" s="29" t="s">
        <v>41</v>
      </c>
      <c r="H37" s="29" t="s">
        <v>6</v>
      </c>
      <c r="I37" s="83" t="s">
        <v>159</v>
      </c>
      <c r="J37" s="83" t="s">
        <v>159</v>
      </c>
      <c r="K37" s="43" t="s">
        <v>122</v>
      </c>
    </row>
    <row r="38" spans="1:11" ht="14.25" customHeight="1">
      <c r="A38" s="39" t="s">
        <v>354</v>
      </c>
      <c r="B38" s="40">
        <v>79</v>
      </c>
      <c r="C38" s="39" t="s">
        <v>85</v>
      </c>
      <c r="D38" s="22" t="s">
        <v>88</v>
      </c>
      <c r="E38" s="22" t="s">
        <v>222</v>
      </c>
      <c r="F38" s="278">
        <v>16</v>
      </c>
      <c r="G38" s="278">
        <v>245</v>
      </c>
      <c r="H38" s="280">
        <v>3.9</v>
      </c>
      <c r="I38" s="307">
        <v>19.1</v>
      </c>
      <c r="J38" s="307">
        <v>19.1</v>
      </c>
      <c r="K38" s="25" t="s">
        <v>172</v>
      </c>
    </row>
    <row r="39" spans="1:11" ht="14.25" customHeight="1">
      <c r="A39" s="39" t="s">
        <v>358</v>
      </c>
      <c r="B39" s="40">
        <v>80</v>
      </c>
      <c r="C39" s="39" t="s">
        <v>85</v>
      </c>
      <c r="D39" s="40" t="s">
        <v>90</v>
      </c>
      <c r="E39" s="22" t="s">
        <v>222</v>
      </c>
      <c r="F39" s="278">
        <v>14</v>
      </c>
      <c r="G39" s="278">
        <v>146</v>
      </c>
      <c r="H39" s="280">
        <v>11.4</v>
      </c>
      <c r="I39" s="307">
        <v>22.5</v>
      </c>
      <c r="J39" s="307">
        <v>22.5</v>
      </c>
      <c r="K39" s="25" t="s">
        <v>172</v>
      </c>
    </row>
    <row r="40" spans="1:11" ht="14.25" customHeight="1">
      <c r="A40" s="26" t="s">
        <v>430</v>
      </c>
      <c r="B40" s="42">
        <v>89</v>
      </c>
      <c r="C40" s="26" t="s">
        <v>85</v>
      </c>
      <c r="D40" s="42" t="s">
        <v>246</v>
      </c>
      <c r="E40" s="26" t="s">
        <v>173</v>
      </c>
      <c r="F40" s="306">
        <v>12</v>
      </c>
      <c r="G40" s="306">
        <v>70</v>
      </c>
      <c r="H40" s="310">
        <v>1</v>
      </c>
      <c r="I40" s="308">
        <v>3.3</v>
      </c>
      <c r="J40" s="313">
        <v>3.3</v>
      </c>
      <c r="K40" s="72" t="s">
        <v>172</v>
      </c>
    </row>
    <row r="41" ht="16.5">
      <c r="A41" s="10" t="s">
        <v>598</v>
      </c>
    </row>
    <row r="42" ht="16.5">
      <c r="H42" s="277">
        <f>SUM(H29:H40)</f>
        <v>78.4</v>
      </c>
    </row>
  </sheetData>
  <mergeCells count="17">
    <mergeCell ref="C24:H25"/>
    <mergeCell ref="K24:K25"/>
    <mergeCell ref="K18:K19"/>
    <mergeCell ref="C10:H10"/>
    <mergeCell ref="C11:H11"/>
    <mergeCell ref="C12:H12"/>
    <mergeCell ref="C13:H13"/>
    <mergeCell ref="K26:K27"/>
    <mergeCell ref="C26:H27"/>
    <mergeCell ref="C14:H14"/>
    <mergeCell ref="C16:H17"/>
    <mergeCell ref="K16:K17"/>
    <mergeCell ref="C18:H19"/>
    <mergeCell ref="C20:H21"/>
    <mergeCell ref="K20:K21"/>
    <mergeCell ref="C22:H23"/>
    <mergeCell ref="K22:K23"/>
  </mergeCells>
  <printOptions/>
  <pageMargins left="0.5905511811023623" right="0.2755905511811024" top="0.7874015748031497" bottom="0.5905511811023623" header="0.5118110236220472" footer="0.5118110236220472"/>
  <pageSetup horizontalDpi="300" verticalDpi="300" orientation="landscape" paperSize="9" r:id="rId1"/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00390625" defaultRowHeight="15.75"/>
  <cols>
    <col min="1" max="1" width="14.50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375" style="5" customWidth="1"/>
    <col min="7" max="7" width="8.625" style="5" customWidth="1"/>
    <col min="8" max="8" width="8.375" style="5" customWidth="1"/>
    <col min="9" max="9" width="10.875" style="5" customWidth="1"/>
    <col min="10" max="10" width="11.625" style="5" customWidth="1"/>
    <col min="11" max="11" width="27.625" style="6" customWidth="1"/>
    <col min="12" max="16384" width="9.00390625" style="6" customWidth="1"/>
  </cols>
  <sheetData>
    <row r="1" spans="1:11" s="18" customFormat="1" ht="25.5" customHeight="1">
      <c r="A1" s="1" t="s">
        <v>620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3.25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30" t="s">
        <v>160</v>
      </c>
      <c r="J4" s="30" t="s">
        <v>160</v>
      </c>
      <c r="K4" s="28" t="s">
        <v>122</v>
      </c>
    </row>
    <row r="5" spans="1:11" ht="15" customHeight="1" hidden="1">
      <c r="A5" s="13" t="s">
        <v>101</v>
      </c>
      <c r="B5" s="31">
        <v>2</v>
      </c>
      <c r="C5" s="51" t="s">
        <v>126</v>
      </c>
      <c r="D5" s="52"/>
      <c r="E5" s="52"/>
      <c r="F5" s="34">
        <v>80.57</v>
      </c>
      <c r="G5" s="34">
        <v>333.42</v>
      </c>
      <c r="H5" s="34">
        <v>37.61</v>
      </c>
      <c r="I5" s="34">
        <v>4.26</v>
      </c>
      <c r="J5" s="34">
        <v>4.56</v>
      </c>
      <c r="K5" s="52" t="s">
        <v>126</v>
      </c>
    </row>
    <row r="6" spans="1:11" ht="15" customHeight="1" hidden="1">
      <c r="A6" s="13" t="s">
        <v>103</v>
      </c>
      <c r="B6" s="31">
        <v>2</v>
      </c>
      <c r="C6" s="51" t="s">
        <v>126</v>
      </c>
      <c r="D6" s="52"/>
      <c r="E6" s="52"/>
      <c r="F6" s="34">
        <v>80.57</v>
      </c>
      <c r="G6" s="34">
        <v>333.42</v>
      </c>
      <c r="H6" s="34">
        <v>37.61</v>
      </c>
      <c r="I6" s="34">
        <v>4.49</v>
      </c>
      <c r="J6" s="34">
        <v>4.56</v>
      </c>
      <c r="K6" s="52" t="s">
        <v>126</v>
      </c>
    </row>
    <row r="7" spans="1:11" ht="15" customHeight="1" hidden="1">
      <c r="A7" s="13" t="s">
        <v>7</v>
      </c>
      <c r="B7" s="31">
        <v>2</v>
      </c>
      <c r="C7" s="51" t="s">
        <v>126</v>
      </c>
      <c r="D7" s="52"/>
      <c r="E7" s="52"/>
      <c r="F7" s="34">
        <v>80.57</v>
      </c>
      <c r="G7" s="34">
        <v>333.42</v>
      </c>
      <c r="H7" s="34">
        <v>37.61</v>
      </c>
      <c r="I7" s="34">
        <v>4.49</v>
      </c>
      <c r="J7" s="34">
        <v>4.56</v>
      </c>
      <c r="K7" s="52" t="s">
        <v>126</v>
      </c>
    </row>
    <row r="8" spans="1:11" ht="15" customHeight="1" hidden="1">
      <c r="A8" s="13" t="s">
        <v>8</v>
      </c>
      <c r="B8" s="31">
        <v>2</v>
      </c>
      <c r="C8" s="51" t="s">
        <v>126</v>
      </c>
      <c r="D8" s="52"/>
      <c r="E8" s="52"/>
      <c r="F8" s="34">
        <v>80.57</v>
      </c>
      <c r="G8" s="34">
        <v>333.42</v>
      </c>
      <c r="H8" s="34">
        <v>37.61</v>
      </c>
      <c r="I8" s="34">
        <v>4.04</v>
      </c>
      <c r="J8" s="34">
        <v>4.56</v>
      </c>
      <c r="K8" s="52" t="s">
        <v>126</v>
      </c>
    </row>
    <row r="9" spans="1:11" ht="15" customHeight="1" hidden="1">
      <c r="A9" s="13" t="s">
        <v>9</v>
      </c>
      <c r="B9" s="31">
        <v>2</v>
      </c>
      <c r="C9" s="52" t="s">
        <v>154</v>
      </c>
      <c r="D9" s="51"/>
      <c r="E9" s="51"/>
      <c r="F9" s="111"/>
      <c r="G9" s="112"/>
      <c r="H9" s="34">
        <v>37.61</v>
      </c>
      <c r="I9" s="34">
        <v>4.04</v>
      </c>
      <c r="J9" s="34">
        <v>4.56</v>
      </c>
      <c r="K9" s="52" t="s">
        <v>126</v>
      </c>
    </row>
    <row r="10" spans="1:11" ht="15" customHeight="1" hidden="1">
      <c r="A10" s="13" t="s">
        <v>10</v>
      </c>
      <c r="B10" s="31">
        <v>2</v>
      </c>
      <c r="C10" s="480" t="s">
        <v>422</v>
      </c>
      <c r="D10" s="507"/>
      <c r="E10" s="507"/>
      <c r="F10" s="507"/>
      <c r="G10" s="507"/>
      <c r="H10" s="508"/>
      <c r="I10" s="34">
        <v>404</v>
      </c>
      <c r="J10" s="34">
        <v>456</v>
      </c>
      <c r="K10" s="233" t="s">
        <v>126</v>
      </c>
    </row>
    <row r="11" spans="1:11" ht="15" customHeight="1" hidden="1">
      <c r="A11" s="13" t="s">
        <v>11</v>
      </c>
      <c r="B11" s="31">
        <v>2</v>
      </c>
      <c r="C11" s="480" t="s">
        <v>422</v>
      </c>
      <c r="D11" s="507"/>
      <c r="E11" s="507"/>
      <c r="F11" s="507"/>
      <c r="G11" s="507"/>
      <c r="H11" s="508"/>
      <c r="I11" s="34">
        <v>4.04</v>
      </c>
      <c r="J11" s="34">
        <v>4.56</v>
      </c>
      <c r="K11" s="233" t="s">
        <v>126</v>
      </c>
    </row>
    <row r="12" spans="1:11" ht="15" customHeight="1" hidden="1">
      <c r="A12" s="13" t="s">
        <v>96</v>
      </c>
      <c r="B12" s="31">
        <v>2</v>
      </c>
      <c r="C12" s="480" t="s">
        <v>422</v>
      </c>
      <c r="D12" s="507"/>
      <c r="E12" s="507"/>
      <c r="F12" s="507"/>
      <c r="G12" s="507"/>
      <c r="H12" s="508"/>
      <c r="I12" s="34">
        <v>409</v>
      </c>
      <c r="J12" s="34">
        <v>456</v>
      </c>
      <c r="K12" s="233" t="s">
        <v>126</v>
      </c>
    </row>
    <row r="13" spans="1:11" ht="15" customHeight="1" hidden="1">
      <c r="A13" s="13" t="s">
        <v>97</v>
      </c>
      <c r="B13" s="31">
        <v>2</v>
      </c>
      <c r="C13" s="480" t="s">
        <v>422</v>
      </c>
      <c r="D13" s="507"/>
      <c r="E13" s="507"/>
      <c r="F13" s="507"/>
      <c r="G13" s="507"/>
      <c r="H13" s="508"/>
      <c r="I13" s="329">
        <v>444</v>
      </c>
      <c r="J13" s="329">
        <v>456</v>
      </c>
      <c r="K13" s="233" t="s">
        <v>126</v>
      </c>
    </row>
    <row r="14" spans="1:11" ht="15" customHeight="1" hidden="1">
      <c r="A14" s="13" t="s">
        <v>130</v>
      </c>
      <c r="B14" s="31">
        <v>2</v>
      </c>
      <c r="C14" s="480" t="s">
        <v>422</v>
      </c>
      <c r="D14" s="507"/>
      <c r="E14" s="507"/>
      <c r="F14" s="507"/>
      <c r="G14" s="507"/>
      <c r="H14" s="508"/>
      <c r="I14" s="329">
        <v>1003</v>
      </c>
      <c r="J14" s="329">
        <v>1040</v>
      </c>
      <c r="K14" s="106" t="s">
        <v>126</v>
      </c>
    </row>
    <row r="15" spans="1:11" ht="15" customHeight="1" hidden="1">
      <c r="A15" s="13" t="s">
        <v>526</v>
      </c>
      <c r="B15" s="31">
        <v>4</v>
      </c>
      <c r="C15" s="484" t="s">
        <v>359</v>
      </c>
      <c r="D15" s="507"/>
      <c r="E15" s="507"/>
      <c r="F15" s="507"/>
      <c r="G15" s="507"/>
      <c r="H15" s="508"/>
      <c r="I15" s="329">
        <v>1013.68</v>
      </c>
      <c r="J15" s="329">
        <v>1056</v>
      </c>
      <c r="K15" s="485" t="s">
        <v>360</v>
      </c>
    </row>
    <row r="16" spans="1:11" ht="20.25" customHeight="1" hidden="1">
      <c r="A16" s="36"/>
      <c r="B16" s="37"/>
      <c r="C16" s="242"/>
      <c r="D16" s="240"/>
      <c r="E16" s="240"/>
      <c r="F16" s="240"/>
      <c r="G16" s="241"/>
      <c r="H16" s="230"/>
      <c r="I16" s="329"/>
      <c r="J16" s="329"/>
      <c r="K16" s="490"/>
    </row>
    <row r="17" spans="1:11" ht="15" customHeight="1">
      <c r="A17" s="13" t="s">
        <v>527</v>
      </c>
      <c r="B17" s="31">
        <v>4</v>
      </c>
      <c r="C17" s="484" t="s">
        <v>359</v>
      </c>
      <c r="D17" s="507"/>
      <c r="E17" s="507"/>
      <c r="F17" s="507"/>
      <c r="G17" s="507"/>
      <c r="H17" s="508"/>
      <c r="I17" s="329">
        <v>1013.68</v>
      </c>
      <c r="J17" s="329">
        <v>1056</v>
      </c>
      <c r="K17" s="485" t="s">
        <v>360</v>
      </c>
    </row>
    <row r="18" spans="1:11" ht="20.25" customHeight="1">
      <c r="A18" s="36"/>
      <c r="B18" s="37"/>
      <c r="C18" s="242"/>
      <c r="D18" s="240"/>
      <c r="E18" s="240"/>
      <c r="F18" s="240"/>
      <c r="G18" s="241"/>
      <c r="H18" s="230"/>
      <c r="I18" s="34"/>
      <c r="J18" s="34"/>
      <c r="K18" s="490"/>
    </row>
    <row r="19" spans="1:11" ht="15" customHeight="1">
      <c r="A19" s="13" t="s">
        <v>528</v>
      </c>
      <c r="B19" s="31">
        <v>4</v>
      </c>
      <c r="C19" s="484" t="s">
        <v>359</v>
      </c>
      <c r="D19" s="507"/>
      <c r="E19" s="507"/>
      <c r="F19" s="507"/>
      <c r="G19" s="507"/>
      <c r="H19" s="508"/>
      <c r="I19" s="329">
        <v>1019</v>
      </c>
      <c r="J19" s="329">
        <v>1056</v>
      </c>
      <c r="K19" s="485" t="s">
        <v>360</v>
      </c>
    </row>
    <row r="20" spans="1:11" ht="20.25" customHeight="1">
      <c r="A20" s="36"/>
      <c r="B20" s="37"/>
      <c r="C20" s="242"/>
      <c r="D20" s="240"/>
      <c r="E20" s="240"/>
      <c r="F20" s="240"/>
      <c r="G20" s="241"/>
      <c r="H20" s="230"/>
      <c r="I20" s="34"/>
      <c r="J20" s="34"/>
      <c r="K20" s="490"/>
    </row>
    <row r="21" spans="1:11" ht="15" customHeight="1">
      <c r="A21" s="13" t="s">
        <v>529</v>
      </c>
      <c r="B21" s="31">
        <v>4</v>
      </c>
      <c r="C21" s="484" t="s">
        <v>359</v>
      </c>
      <c r="D21" s="507"/>
      <c r="E21" s="507"/>
      <c r="F21" s="507"/>
      <c r="G21" s="507"/>
      <c r="H21" s="508"/>
      <c r="I21" s="329">
        <v>1019</v>
      </c>
      <c r="J21" s="329">
        <v>1056</v>
      </c>
      <c r="K21" s="485" t="s">
        <v>360</v>
      </c>
    </row>
    <row r="22" spans="1:11" ht="20.25" customHeight="1">
      <c r="A22" s="36"/>
      <c r="B22" s="37"/>
      <c r="C22" s="242"/>
      <c r="D22" s="240"/>
      <c r="E22" s="240"/>
      <c r="F22" s="240"/>
      <c r="G22" s="241"/>
      <c r="H22" s="230"/>
      <c r="I22" s="34"/>
      <c r="J22" s="34"/>
      <c r="K22" s="490"/>
    </row>
    <row r="23" spans="1:11" ht="15" customHeight="1">
      <c r="A23" s="13" t="s">
        <v>530</v>
      </c>
      <c r="B23" s="31">
        <v>4</v>
      </c>
      <c r="C23" s="484" t="s">
        <v>359</v>
      </c>
      <c r="D23" s="507"/>
      <c r="E23" s="507"/>
      <c r="F23" s="507"/>
      <c r="G23" s="507"/>
      <c r="H23" s="508"/>
      <c r="I23" s="329">
        <v>1019</v>
      </c>
      <c r="J23" s="329">
        <v>1056</v>
      </c>
      <c r="K23" s="485" t="s">
        <v>360</v>
      </c>
    </row>
    <row r="24" spans="1:11" ht="20.25" customHeight="1">
      <c r="A24" s="36"/>
      <c r="B24" s="37"/>
      <c r="C24" s="242"/>
      <c r="D24" s="240"/>
      <c r="E24" s="240"/>
      <c r="F24" s="240"/>
      <c r="G24" s="241"/>
      <c r="H24" s="230"/>
      <c r="I24" s="35"/>
      <c r="J24" s="35"/>
      <c r="K24" s="490"/>
    </row>
    <row r="25" spans="1:11" ht="15" customHeight="1">
      <c r="A25" s="13" t="s">
        <v>563</v>
      </c>
      <c r="B25" s="31">
        <v>4</v>
      </c>
      <c r="C25" s="484" t="s">
        <v>359</v>
      </c>
      <c r="D25" s="507"/>
      <c r="E25" s="507"/>
      <c r="F25" s="507"/>
      <c r="G25" s="507"/>
      <c r="H25" s="508"/>
      <c r="I25" s="307">
        <f>SUM(I28:I31)</f>
        <v>1018.7</v>
      </c>
      <c r="J25" s="307">
        <f>SUM(J28:J31)</f>
        <v>1045</v>
      </c>
      <c r="K25" s="485" t="s">
        <v>360</v>
      </c>
    </row>
    <row r="26" spans="1:11" ht="20.25" customHeight="1">
      <c r="A26" s="13"/>
      <c r="B26" s="31"/>
      <c r="C26" s="356"/>
      <c r="D26" s="245"/>
      <c r="E26" s="245"/>
      <c r="F26" s="245"/>
      <c r="G26" s="245"/>
      <c r="H26" s="246"/>
      <c r="I26" s="307"/>
      <c r="J26" s="307"/>
      <c r="K26" s="490"/>
    </row>
    <row r="27" spans="1:11" ht="7.5" customHeight="1">
      <c r="A27" s="13"/>
      <c r="B27" s="31"/>
      <c r="C27" s="447"/>
      <c r="D27" s="448"/>
      <c r="E27" s="448"/>
      <c r="F27" s="448"/>
      <c r="G27" s="448"/>
      <c r="H27" s="448"/>
      <c r="I27" s="307"/>
      <c r="J27" s="307"/>
      <c r="K27" s="38"/>
    </row>
    <row r="28" spans="1:11" ht="14.25" customHeight="1">
      <c r="A28" s="141" t="s">
        <v>362</v>
      </c>
      <c r="B28" s="40">
        <v>69</v>
      </c>
      <c r="C28" s="40" t="s">
        <v>92</v>
      </c>
      <c r="D28" s="40" t="s">
        <v>28</v>
      </c>
      <c r="E28" s="40" t="s">
        <v>222</v>
      </c>
      <c r="F28" s="284">
        <v>66</v>
      </c>
      <c r="G28" s="284">
        <v>262</v>
      </c>
      <c r="H28" s="287">
        <v>56</v>
      </c>
      <c r="I28" s="292">
        <v>975</v>
      </c>
      <c r="J28" s="292">
        <v>1000</v>
      </c>
      <c r="K28" s="25" t="s">
        <v>361</v>
      </c>
    </row>
    <row r="29" spans="1:11" ht="14.25" customHeight="1">
      <c r="A29" s="141" t="s">
        <v>363</v>
      </c>
      <c r="B29" s="40">
        <v>15</v>
      </c>
      <c r="C29" s="40" t="s">
        <v>483</v>
      </c>
      <c r="D29" s="40" t="s">
        <v>91</v>
      </c>
      <c r="E29" s="40" t="s">
        <v>50</v>
      </c>
      <c r="F29" s="284">
        <v>29.57</v>
      </c>
      <c r="G29" s="284">
        <v>102.42</v>
      </c>
      <c r="H29" s="287">
        <v>9</v>
      </c>
      <c r="I29" s="292">
        <v>43.7</v>
      </c>
      <c r="J29" s="292">
        <v>45</v>
      </c>
      <c r="K29" s="25" t="s">
        <v>361</v>
      </c>
    </row>
    <row r="30" spans="1:11" ht="14.25" customHeight="1">
      <c r="A30" s="176" t="s">
        <v>163</v>
      </c>
      <c r="B30" s="40">
        <v>84</v>
      </c>
      <c r="C30" s="40" t="s">
        <v>484</v>
      </c>
      <c r="D30" s="40" t="s">
        <v>91</v>
      </c>
      <c r="E30" s="174" t="s">
        <v>165</v>
      </c>
      <c r="F30" s="284">
        <v>1.5</v>
      </c>
      <c r="G30" s="284">
        <v>10.5</v>
      </c>
      <c r="H30" s="219" t="s">
        <v>410</v>
      </c>
      <c r="I30" s="219" t="s">
        <v>410</v>
      </c>
      <c r="J30" s="219" t="s">
        <v>410</v>
      </c>
      <c r="K30" s="25" t="s">
        <v>361</v>
      </c>
    </row>
    <row r="31" spans="1:11" ht="14.25" customHeight="1">
      <c r="A31" s="177" t="s">
        <v>364</v>
      </c>
      <c r="B31" s="42">
        <v>88</v>
      </c>
      <c r="C31" s="42" t="s">
        <v>485</v>
      </c>
      <c r="D31" s="42" t="s">
        <v>164</v>
      </c>
      <c r="E31" s="175" t="s">
        <v>166</v>
      </c>
      <c r="F31" s="286">
        <v>4</v>
      </c>
      <c r="G31" s="286">
        <v>17.5</v>
      </c>
      <c r="H31" s="220" t="s">
        <v>410</v>
      </c>
      <c r="I31" s="220" t="s">
        <v>410</v>
      </c>
      <c r="J31" s="221" t="s">
        <v>410</v>
      </c>
      <c r="K31" s="72" t="s">
        <v>361</v>
      </c>
    </row>
    <row r="32" spans="1:5" ht="15" customHeight="1">
      <c r="A32" s="10" t="s">
        <v>598</v>
      </c>
      <c r="C32" s="85"/>
      <c r="D32" s="85"/>
      <c r="E32" s="85"/>
    </row>
    <row r="33" spans="1:8" ht="16.5">
      <c r="A33" s="39"/>
      <c r="H33" s="277">
        <f>SUM(H28:H31)</f>
        <v>65</v>
      </c>
    </row>
    <row r="34" ht="16.5">
      <c r="A34" s="36"/>
    </row>
    <row r="35" ht="16.5">
      <c r="A35" s="36"/>
    </row>
    <row r="36" ht="16.5">
      <c r="A36" s="36"/>
    </row>
  </sheetData>
  <mergeCells count="17">
    <mergeCell ref="C14:H14"/>
    <mergeCell ref="C23:H23"/>
    <mergeCell ref="C15:H15"/>
    <mergeCell ref="C10:H10"/>
    <mergeCell ref="C11:H11"/>
    <mergeCell ref="C12:H12"/>
    <mergeCell ref="C13:H13"/>
    <mergeCell ref="C19:H19"/>
    <mergeCell ref="C21:H21"/>
    <mergeCell ref="C25:H25"/>
    <mergeCell ref="K15:K16"/>
    <mergeCell ref="C17:H17"/>
    <mergeCell ref="K17:K18"/>
    <mergeCell ref="K23:K24"/>
    <mergeCell ref="K19:K20"/>
    <mergeCell ref="K21:K22"/>
    <mergeCell ref="K25:K26"/>
  </mergeCells>
  <printOptions/>
  <pageMargins left="0.9055118110236221" right="0.2755905511811024" top="0.7086614173228347" bottom="0.787401574803149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57.75" customHeight="1">
      <c r="A1" s="462" t="s">
        <v>625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3.5" customHeight="1" hidden="1">
      <c r="A5" s="13" t="s">
        <v>101</v>
      </c>
      <c r="B5" s="31">
        <v>1</v>
      </c>
      <c r="C5" s="51" t="s">
        <v>127</v>
      </c>
      <c r="D5" s="52"/>
      <c r="E5" s="52"/>
      <c r="F5" s="34">
        <v>16.5</v>
      </c>
      <c r="G5" s="34">
        <v>149</v>
      </c>
      <c r="H5" s="34">
        <v>24.85</v>
      </c>
      <c r="I5" s="34">
        <v>0.85</v>
      </c>
      <c r="J5" s="34">
        <v>1.1</v>
      </c>
      <c r="K5" s="106" t="s">
        <v>144</v>
      </c>
    </row>
    <row r="6" spans="1:11" ht="13.5" customHeight="1" hidden="1">
      <c r="A6" s="13" t="s">
        <v>103</v>
      </c>
      <c r="B6" s="31">
        <v>1</v>
      </c>
      <c r="C6" s="51" t="s">
        <v>127</v>
      </c>
      <c r="D6" s="52"/>
      <c r="E6" s="52"/>
      <c r="F6" s="34">
        <v>16.5</v>
      </c>
      <c r="G6" s="34">
        <v>149</v>
      </c>
      <c r="H6" s="34">
        <v>24.85</v>
      </c>
      <c r="I6" s="34">
        <v>0.85</v>
      </c>
      <c r="J6" s="34">
        <v>1.1</v>
      </c>
      <c r="K6" s="106" t="s">
        <v>144</v>
      </c>
    </row>
    <row r="7" spans="1:11" ht="13.5" customHeight="1" hidden="1">
      <c r="A7" s="13" t="s">
        <v>7</v>
      </c>
      <c r="B7" s="31">
        <v>1</v>
      </c>
      <c r="C7" s="51" t="s">
        <v>127</v>
      </c>
      <c r="D7" s="52"/>
      <c r="E7" s="52"/>
      <c r="F7" s="34">
        <v>16.5</v>
      </c>
      <c r="G7" s="34">
        <v>149</v>
      </c>
      <c r="H7" s="34">
        <v>24.85</v>
      </c>
      <c r="I7" s="34">
        <v>0.85</v>
      </c>
      <c r="J7" s="34">
        <v>1.1</v>
      </c>
      <c r="K7" s="106" t="s">
        <v>144</v>
      </c>
    </row>
    <row r="8" spans="1:11" ht="13.5" customHeight="1" hidden="1">
      <c r="A8" s="13" t="s">
        <v>8</v>
      </c>
      <c r="B8" s="31">
        <v>1</v>
      </c>
      <c r="C8" s="51" t="s">
        <v>127</v>
      </c>
      <c r="D8" s="52"/>
      <c r="E8" s="52"/>
      <c r="F8" s="34">
        <v>16.5</v>
      </c>
      <c r="G8" s="34">
        <v>149</v>
      </c>
      <c r="H8" s="34">
        <v>24.85</v>
      </c>
      <c r="I8" s="34">
        <v>0.85</v>
      </c>
      <c r="J8" s="34">
        <v>1.1</v>
      </c>
      <c r="K8" s="106" t="s">
        <v>144</v>
      </c>
    </row>
    <row r="9" spans="1:11" ht="15" customHeight="1" hidden="1">
      <c r="A9" s="13" t="s">
        <v>9</v>
      </c>
      <c r="B9" s="31">
        <v>1</v>
      </c>
      <c r="C9" s="52" t="s">
        <v>155</v>
      </c>
      <c r="D9" s="51"/>
      <c r="E9" s="51"/>
      <c r="F9" s="111"/>
      <c r="G9" s="112"/>
      <c r="H9" s="34">
        <v>24.85</v>
      </c>
      <c r="I9" s="34">
        <v>0.85</v>
      </c>
      <c r="J9" s="34">
        <v>1.1</v>
      </c>
      <c r="K9" s="106" t="s">
        <v>144</v>
      </c>
    </row>
    <row r="10" spans="1:11" ht="15" customHeight="1" hidden="1">
      <c r="A10" s="13" t="s">
        <v>10</v>
      </c>
      <c r="B10" s="31">
        <v>1</v>
      </c>
      <c r="C10" s="129" t="s">
        <v>413</v>
      </c>
      <c r="D10" s="129" t="s">
        <v>414</v>
      </c>
      <c r="E10" s="129" t="s">
        <v>415</v>
      </c>
      <c r="F10" s="227">
        <v>16.5</v>
      </c>
      <c r="G10" s="227">
        <v>149</v>
      </c>
      <c r="H10" s="34">
        <v>24.85</v>
      </c>
      <c r="I10" s="34">
        <v>85</v>
      </c>
      <c r="J10" s="34">
        <v>110</v>
      </c>
      <c r="K10" s="106" t="s">
        <v>144</v>
      </c>
    </row>
    <row r="11" spans="1:11" ht="15" customHeight="1" hidden="1">
      <c r="A11" s="13" t="s">
        <v>11</v>
      </c>
      <c r="B11" s="31">
        <v>1</v>
      </c>
      <c r="C11" s="129" t="s">
        <v>413</v>
      </c>
      <c r="D11" s="129" t="s">
        <v>414</v>
      </c>
      <c r="E11" s="129" t="s">
        <v>415</v>
      </c>
      <c r="F11" s="227">
        <v>16.5</v>
      </c>
      <c r="G11" s="227">
        <v>149</v>
      </c>
      <c r="H11" s="34">
        <v>24.85</v>
      </c>
      <c r="I11" s="34">
        <v>0.85</v>
      </c>
      <c r="J11" s="34">
        <v>1.1</v>
      </c>
      <c r="K11" s="106" t="s">
        <v>144</v>
      </c>
    </row>
    <row r="12" spans="1:11" ht="15" customHeight="1" hidden="1">
      <c r="A12" s="13" t="s">
        <v>96</v>
      </c>
      <c r="B12" s="31">
        <v>1</v>
      </c>
      <c r="C12" s="129" t="s">
        <v>413</v>
      </c>
      <c r="D12" s="129" t="s">
        <v>414</v>
      </c>
      <c r="E12" s="129" t="s">
        <v>415</v>
      </c>
      <c r="F12" s="227">
        <v>16.5</v>
      </c>
      <c r="G12" s="227">
        <v>149</v>
      </c>
      <c r="H12" s="34">
        <v>24.85</v>
      </c>
      <c r="I12" s="34">
        <v>85</v>
      </c>
      <c r="J12" s="34">
        <v>110</v>
      </c>
      <c r="K12" s="106" t="s">
        <v>144</v>
      </c>
    </row>
    <row r="13" spans="1:11" ht="15" customHeight="1" hidden="1">
      <c r="A13" s="13" t="s">
        <v>97</v>
      </c>
      <c r="B13" s="31">
        <v>1</v>
      </c>
      <c r="C13" s="129" t="s">
        <v>413</v>
      </c>
      <c r="D13" s="129" t="s">
        <v>414</v>
      </c>
      <c r="E13" s="129" t="s">
        <v>415</v>
      </c>
      <c r="F13" s="335">
        <v>16.5</v>
      </c>
      <c r="G13" s="335">
        <v>149</v>
      </c>
      <c r="H13" s="329">
        <v>24.85</v>
      </c>
      <c r="I13" s="329">
        <v>85</v>
      </c>
      <c r="J13" s="329">
        <v>110</v>
      </c>
      <c r="K13" s="106" t="s">
        <v>144</v>
      </c>
    </row>
    <row r="14" spans="1:11" ht="15" customHeight="1" hidden="1">
      <c r="A14" s="13" t="s">
        <v>130</v>
      </c>
      <c r="B14" s="31">
        <v>1</v>
      </c>
      <c r="C14" s="129" t="s">
        <v>413</v>
      </c>
      <c r="D14" s="129" t="s">
        <v>414</v>
      </c>
      <c r="E14" s="129" t="s">
        <v>415</v>
      </c>
      <c r="F14" s="335">
        <v>16.5</v>
      </c>
      <c r="G14" s="335">
        <v>149</v>
      </c>
      <c r="H14" s="329">
        <v>24.85</v>
      </c>
      <c r="I14" s="329">
        <v>85</v>
      </c>
      <c r="J14" s="329">
        <v>109</v>
      </c>
      <c r="K14" s="106" t="s">
        <v>143</v>
      </c>
    </row>
    <row r="15" spans="1:11" ht="15" customHeight="1" hidden="1">
      <c r="A15" s="13" t="s">
        <v>551</v>
      </c>
      <c r="B15" s="31" t="s">
        <v>85</v>
      </c>
      <c r="C15" s="31" t="s">
        <v>85</v>
      </c>
      <c r="D15" s="31" t="s">
        <v>85</v>
      </c>
      <c r="E15" s="31" t="s">
        <v>85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  <c r="K15" s="144" t="s">
        <v>85</v>
      </c>
    </row>
    <row r="16" spans="1:11" ht="15" customHeight="1">
      <c r="A16" s="13" t="s">
        <v>522</v>
      </c>
      <c r="B16" s="31" t="s">
        <v>85</v>
      </c>
      <c r="C16" s="31" t="s">
        <v>85</v>
      </c>
      <c r="D16" s="31" t="s">
        <v>85</v>
      </c>
      <c r="E16" s="31" t="s">
        <v>85</v>
      </c>
      <c r="F16" s="228">
        <v>0</v>
      </c>
      <c r="G16" s="228">
        <v>0</v>
      </c>
      <c r="H16" s="228">
        <v>0</v>
      </c>
      <c r="I16" s="228">
        <v>0</v>
      </c>
      <c r="J16" s="228">
        <v>0</v>
      </c>
      <c r="K16" s="144" t="s">
        <v>85</v>
      </c>
    </row>
    <row r="17" spans="1:11" ht="15" customHeight="1">
      <c r="A17" s="13" t="s">
        <v>523</v>
      </c>
      <c r="B17" s="31" t="s">
        <v>85</v>
      </c>
      <c r="C17" s="31" t="s">
        <v>85</v>
      </c>
      <c r="D17" s="31" t="s">
        <v>85</v>
      </c>
      <c r="E17" s="31" t="s">
        <v>85</v>
      </c>
      <c r="F17" s="228">
        <v>0</v>
      </c>
      <c r="G17" s="228">
        <v>0</v>
      </c>
      <c r="H17" s="228">
        <v>0</v>
      </c>
      <c r="I17" s="228">
        <v>0</v>
      </c>
      <c r="J17" s="228">
        <v>0</v>
      </c>
      <c r="K17" s="144" t="s">
        <v>85</v>
      </c>
    </row>
    <row r="18" spans="1:11" ht="15" customHeight="1">
      <c r="A18" s="13" t="s">
        <v>524</v>
      </c>
      <c r="B18" s="31" t="s">
        <v>85</v>
      </c>
      <c r="C18" s="31" t="s">
        <v>85</v>
      </c>
      <c r="D18" s="31" t="s">
        <v>85</v>
      </c>
      <c r="E18" s="31" t="s">
        <v>85</v>
      </c>
      <c r="F18" s="228">
        <v>0</v>
      </c>
      <c r="G18" s="228">
        <v>0</v>
      </c>
      <c r="H18" s="228">
        <v>0</v>
      </c>
      <c r="I18" s="228">
        <v>0</v>
      </c>
      <c r="J18" s="228">
        <v>0</v>
      </c>
      <c r="K18" s="144" t="s">
        <v>85</v>
      </c>
    </row>
    <row r="19" spans="1:11" ht="15" customHeight="1">
      <c r="A19" s="13" t="s">
        <v>525</v>
      </c>
      <c r="B19" s="31" t="s">
        <v>85</v>
      </c>
      <c r="C19" s="31" t="s">
        <v>85</v>
      </c>
      <c r="D19" s="31" t="s">
        <v>85</v>
      </c>
      <c r="E19" s="31" t="s">
        <v>85</v>
      </c>
      <c r="F19" s="228">
        <v>0</v>
      </c>
      <c r="G19" s="228">
        <v>0</v>
      </c>
      <c r="H19" s="228">
        <v>0</v>
      </c>
      <c r="I19" s="228">
        <v>0</v>
      </c>
      <c r="J19" s="228">
        <v>0</v>
      </c>
      <c r="K19" s="144" t="s">
        <v>85</v>
      </c>
    </row>
    <row r="20" spans="1:11" ht="15" customHeight="1">
      <c r="A20" s="13" t="s">
        <v>563</v>
      </c>
      <c r="B20" s="31" t="s">
        <v>85</v>
      </c>
      <c r="C20" s="31" t="s">
        <v>85</v>
      </c>
      <c r="D20" s="31" t="s">
        <v>85</v>
      </c>
      <c r="E20" s="31" t="s">
        <v>85</v>
      </c>
      <c r="F20" s="228">
        <f>SUM(F23)</f>
        <v>0</v>
      </c>
      <c r="G20" s="228">
        <f>SUM(G23)</f>
        <v>0</v>
      </c>
      <c r="H20" s="228">
        <f>SUM(H23)</f>
        <v>0</v>
      </c>
      <c r="I20" s="228">
        <f>SUM(I23)</f>
        <v>0</v>
      </c>
      <c r="J20" s="228">
        <f>SUM(J23)</f>
        <v>0</v>
      </c>
      <c r="K20" s="144" t="s">
        <v>85</v>
      </c>
    </row>
    <row r="21" spans="1:11" ht="15" customHeight="1">
      <c r="A21" s="143"/>
      <c r="B21" s="48"/>
      <c r="C21" s="71"/>
      <c r="D21" s="28"/>
      <c r="E21" s="28"/>
      <c r="F21" s="45"/>
      <c r="G21" s="45"/>
      <c r="H21" s="44"/>
      <c r="I21" s="44"/>
      <c r="J21" s="44"/>
      <c r="K21" s="150"/>
    </row>
    <row r="22" spans="1:11" ht="15" customHeight="1" hidden="1">
      <c r="A22" s="26" t="s">
        <v>128</v>
      </c>
      <c r="B22" s="42">
        <v>45</v>
      </c>
      <c r="C22" s="26" t="s">
        <v>93</v>
      </c>
      <c r="D22" s="43" t="s">
        <v>29</v>
      </c>
      <c r="E22" s="43" t="s">
        <v>139</v>
      </c>
      <c r="F22" s="45">
        <v>16.5</v>
      </c>
      <c r="G22" s="45">
        <v>149</v>
      </c>
      <c r="H22" s="44">
        <v>0</v>
      </c>
      <c r="I22" s="44">
        <v>0</v>
      </c>
      <c r="J22" s="44">
        <v>0</v>
      </c>
      <c r="K22" s="107" t="s">
        <v>143</v>
      </c>
    </row>
    <row r="23" spans="1:10" ht="16.5">
      <c r="A23" s="90" t="s">
        <v>581</v>
      </c>
      <c r="B23" s="39"/>
      <c r="C23" s="85"/>
      <c r="D23" s="85"/>
      <c r="E23" s="5"/>
      <c r="J23" s="6"/>
    </row>
    <row r="24" ht="16.5">
      <c r="A24" s="10" t="s">
        <v>599</v>
      </c>
    </row>
    <row r="25" ht="16.5">
      <c r="A25" s="39"/>
    </row>
    <row r="26" ht="16.5">
      <c r="A26" s="36"/>
    </row>
    <row r="27" ht="16.5">
      <c r="A27" s="36"/>
    </row>
    <row r="28" ht="16.5">
      <c r="A28" s="36"/>
    </row>
  </sheetData>
  <printOptions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25390625" style="6" customWidth="1"/>
    <col min="5" max="5" width="15.375" style="6" customWidth="1"/>
    <col min="6" max="6" width="8.50390625" style="5" customWidth="1"/>
    <col min="7" max="7" width="9.25390625" style="5" customWidth="1"/>
    <col min="8" max="9" width="9.875" style="5" customWidth="1"/>
    <col min="10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57.75" customHeight="1">
      <c r="A1" s="462" t="s">
        <v>621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3.5" customHeight="1" hidden="1">
      <c r="A5" s="13" t="s">
        <v>101</v>
      </c>
      <c r="B5" s="31">
        <v>1</v>
      </c>
      <c r="C5" s="51" t="s">
        <v>129</v>
      </c>
      <c r="D5" s="52"/>
      <c r="E5" s="52"/>
      <c r="F5" s="34">
        <v>31</v>
      </c>
      <c r="G5" s="34">
        <v>546</v>
      </c>
      <c r="H5" s="34">
        <v>70</v>
      </c>
      <c r="I5" s="34">
        <v>9.35</v>
      </c>
      <c r="J5" s="34">
        <v>9.8</v>
      </c>
      <c r="K5" s="106" t="s">
        <v>94</v>
      </c>
    </row>
    <row r="6" spans="1:11" ht="13.5" customHeight="1" hidden="1">
      <c r="A6" s="13" t="s">
        <v>103</v>
      </c>
      <c r="B6" s="31">
        <v>1</v>
      </c>
      <c r="C6" s="51" t="s">
        <v>129</v>
      </c>
      <c r="D6" s="52"/>
      <c r="E6" s="52"/>
      <c r="F6" s="34">
        <v>31</v>
      </c>
      <c r="G6" s="34">
        <v>546</v>
      </c>
      <c r="H6" s="34">
        <v>70</v>
      </c>
      <c r="I6" s="34">
        <v>9.48</v>
      </c>
      <c r="J6" s="34">
        <v>9.8</v>
      </c>
      <c r="K6" s="106" t="s">
        <v>94</v>
      </c>
    </row>
    <row r="7" spans="1:11" ht="13.5" customHeight="1" hidden="1">
      <c r="A7" s="13" t="s">
        <v>7</v>
      </c>
      <c r="B7" s="31">
        <v>1</v>
      </c>
      <c r="C7" s="51" t="s">
        <v>129</v>
      </c>
      <c r="D7" s="52"/>
      <c r="E7" s="52"/>
      <c r="F7" s="34">
        <v>31</v>
      </c>
      <c r="G7" s="34">
        <v>546</v>
      </c>
      <c r="H7" s="34">
        <v>70</v>
      </c>
      <c r="I7" s="34">
        <v>9.48</v>
      </c>
      <c r="J7" s="34">
        <v>9.8</v>
      </c>
      <c r="K7" s="106" t="s">
        <v>94</v>
      </c>
    </row>
    <row r="8" spans="1:11" ht="13.5" customHeight="1" hidden="1">
      <c r="A8" s="13" t="s">
        <v>8</v>
      </c>
      <c r="B8" s="31">
        <v>1</v>
      </c>
      <c r="C8" s="51" t="s">
        <v>129</v>
      </c>
      <c r="D8" s="52"/>
      <c r="E8" s="52"/>
      <c r="F8" s="34">
        <v>31</v>
      </c>
      <c r="G8" s="34">
        <v>546</v>
      </c>
      <c r="H8" s="34">
        <v>70</v>
      </c>
      <c r="I8" s="34">
        <v>8.9</v>
      </c>
      <c r="J8" s="34">
        <v>9.8</v>
      </c>
      <c r="K8" s="106" t="s">
        <v>94</v>
      </c>
    </row>
    <row r="9" spans="1:11" ht="15" customHeight="1" hidden="1">
      <c r="A9" s="13" t="s">
        <v>9</v>
      </c>
      <c r="B9" s="31">
        <v>1</v>
      </c>
      <c r="C9" s="52" t="s">
        <v>156</v>
      </c>
      <c r="D9" s="51"/>
      <c r="E9" s="51"/>
      <c r="F9" s="111"/>
      <c r="G9" s="112"/>
      <c r="H9" s="34">
        <v>70</v>
      </c>
      <c r="I9" s="34">
        <v>8.9</v>
      </c>
      <c r="J9" s="34">
        <v>9.8</v>
      </c>
      <c r="K9" s="54" t="s">
        <v>129</v>
      </c>
    </row>
    <row r="10" spans="1:11" ht="15" customHeight="1" hidden="1">
      <c r="A10" s="13" t="s">
        <v>10</v>
      </c>
      <c r="B10" s="31">
        <v>1</v>
      </c>
      <c r="C10" s="498" t="s">
        <v>129</v>
      </c>
      <c r="D10" s="559"/>
      <c r="E10" s="559"/>
      <c r="F10" s="559"/>
      <c r="G10" s="559"/>
      <c r="H10" s="560"/>
      <c r="I10" s="34">
        <v>890</v>
      </c>
      <c r="J10" s="34">
        <v>980</v>
      </c>
      <c r="K10" s="233" t="s">
        <v>129</v>
      </c>
    </row>
    <row r="11" spans="1:11" ht="15" customHeight="1" hidden="1">
      <c r="A11" s="13" t="s">
        <v>11</v>
      </c>
      <c r="B11" s="31">
        <v>1</v>
      </c>
      <c r="C11" s="480" t="s">
        <v>129</v>
      </c>
      <c r="D11" s="507"/>
      <c r="E11" s="507"/>
      <c r="F11" s="507"/>
      <c r="G11" s="507"/>
      <c r="H11" s="508"/>
      <c r="I11" s="34">
        <v>8.9</v>
      </c>
      <c r="J11" s="34">
        <v>9.8</v>
      </c>
      <c r="K11" s="233" t="s">
        <v>129</v>
      </c>
    </row>
    <row r="12" spans="1:11" ht="15" customHeight="1" hidden="1">
      <c r="A12" s="13" t="s">
        <v>96</v>
      </c>
      <c r="B12" s="31">
        <v>1</v>
      </c>
      <c r="C12" s="480" t="s">
        <v>129</v>
      </c>
      <c r="D12" s="507"/>
      <c r="E12" s="507"/>
      <c r="F12" s="507"/>
      <c r="G12" s="507"/>
      <c r="H12" s="508"/>
      <c r="I12" s="34">
        <v>892</v>
      </c>
      <c r="J12" s="34">
        <v>980</v>
      </c>
      <c r="K12" s="233" t="s">
        <v>129</v>
      </c>
    </row>
    <row r="13" spans="1:11" ht="15" customHeight="1" hidden="1">
      <c r="A13" s="13" t="s">
        <v>97</v>
      </c>
      <c r="B13" s="31">
        <v>1</v>
      </c>
      <c r="C13" s="480" t="s">
        <v>129</v>
      </c>
      <c r="D13" s="507"/>
      <c r="E13" s="507"/>
      <c r="F13" s="507"/>
      <c r="G13" s="507"/>
      <c r="H13" s="508"/>
      <c r="I13" s="329">
        <v>892</v>
      </c>
      <c r="J13" s="329">
        <v>980</v>
      </c>
      <c r="K13" s="233" t="s">
        <v>129</v>
      </c>
    </row>
    <row r="14" spans="1:11" ht="15" customHeight="1" hidden="1">
      <c r="A14" s="13" t="s">
        <v>130</v>
      </c>
      <c r="B14" s="31">
        <v>1</v>
      </c>
      <c r="C14" s="480" t="s">
        <v>129</v>
      </c>
      <c r="D14" s="507"/>
      <c r="E14" s="507"/>
      <c r="F14" s="507"/>
      <c r="G14" s="507"/>
      <c r="H14" s="508"/>
      <c r="I14" s="329">
        <v>914</v>
      </c>
      <c r="J14" s="329">
        <v>973</v>
      </c>
      <c r="K14" s="233" t="s">
        <v>129</v>
      </c>
    </row>
    <row r="15" spans="1:11" ht="15" customHeight="1" hidden="1">
      <c r="A15" s="13" t="s">
        <v>552</v>
      </c>
      <c r="B15" s="31">
        <v>1</v>
      </c>
      <c r="C15" s="480" t="s">
        <v>423</v>
      </c>
      <c r="D15" s="507"/>
      <c r="E15" s="507"/>
      <c r="F15" s="507"/>
      <c r="G15" s="507"/>
      <c r="H15" s="508"/>
      <c r="I15" s="329">
        <v>914</v>
      </c>
      <c r="J15" s="329">
        <v>972</v>
      </c>
      <c r="K15" s="233" t="s">
        <v>487</v>
      </c>
    </row>
    <row r="16" spans="1:11" ht="15" customHeight="1">
      <c r="A16" s="13" t="s">
        <v>522</v>
      </c>
      <c r="B16" s="31">
        <v>1</v>
      </c>
      <c r="C16" s="480" t="s">
        <v>423</v>
      </c>
      <c r="D16" s="507"/>
      <c r="E16" s="507"/>
      <c r="F16" s="507"/>
      <c r="G16" s="507"/>
      <c r="H16" s="508"/>
      <c r="I16" s="329">
        <v>914</v>
      </c>
      <c r="J16" s="329">
        <v>972</v>
      </c>
      <c r="K16" s="233" t="s">
        <v>488</v>
      </c>
    </row>
    <row r="17" spans="1:11" ht="15" customHeight="1">
      <c r="A17" s="13" t="s">
        <v>523</v>
      </c>
      <c r="B17" s="31">
        <v>1</v>
      </c>
      <c r="C17" s="480" t="s">
        <v>423</v>
      </c>
      <c r="D17" s="507"/>
      <c r="E17" s="507"/>
      <c r="F17" s="507"/>
      <c r="G17" s="507"/>
      <c r="H17" s="508"/>
      <c r="I17" s="329">
        <v>898</v>
      </c>
      <c r="J17" s="329">
        <v>972</v>
      </c>
      <c r="K17" s="233" t="s">
        <v>488</v>
      </c>
    </row>
    <row r="18" spans="1:11" ht="15" customHeight="1">
      <c r="A18" s="13" t="s">
        <v>524</v>
      </c>
      <c r="B18" s="31">
        <v>1</v>
      </c>
      <c r="C18" s="480" t="s">
        <v>423</v>
      </c>
      <c r="D18" s="507"/>
      <c r="E18" s="507"/>
      <c r="F18" s="507"/>
      <c r="G18" s="507"/>
      <c r="H18" s="508"/>
      <c r="I18" s="329">
        <v>892</v>
      </c>
      <c r="J18" s="329">
        <v>972</v>
      </c>
      <c r="K18" s="233" t="s">
        <v>488</v>
      </c>
    </row>
    <row r="19" spans="1:11" ht="15" customHeight="1">
      <c r="A19" s="13" t="s">
        <v>525</v>
      </c>
      <c r="B19" s="31">
        <v>1</v>
      </c>
      <c r="C19" s="480" t="s">
        <v>423</v>
      </c>
      <c r="D19" s="507"/>
      <c r="E19" s="507"/>
      <c r="F19" s="507"/>
      <c r="G19" s="507"/>
      <c r="H19" s="508"/>
      <c r="I19" s="329">
        <v>892</v>
      </c>
      <c r="J19" s="329">
        <v>972</v>
      </c>
      <c r="K19" s="233" t="s">
        <v>488</v>
      </c>
    </row>
    <row r="20" spans="1:11" ht="15" customHeight="1">
      <c r="A20" s="13" t="s">
        <v>563</v>
      </c>
      <c r="B20" s="31">
        <v>1</v>
      </c>
      <c r="C20" s="480" t="s">
        <v>423</v>
      </c>
      <c r="D20" s="507"/>
      <c r="E20" s="507"/>
      <c r="F20" s="507"/>
      <c r="G20" s="507"/>
      <c r="H20" s="508"/>
      <c r="I20" s="280">
        <f>SUM(I22)</f>
        <v>892</v>
      </c>
      <c r="J20" s="280">
        <f>SUM(J22)</f>
        <v>949</v>
      </c>
      <c r="K20" s="233" t="s">
        <v>488</v>
      </c>
    </row>
    <row r="21" spans="1:11" ht="15" customHeight="1">
      <c r="A21" s="13"/>
      <c r="B21" s="31"/>
      <c r="C21" s="244"/>
      <c r="D21" s="245"/>
      <c r="E21" s="245"/>
      <c r="F21" s="245"/>
      <c r="G21" s="245"/>
      <c r="H21" s="247"/>
      <c r="I21" s="280"/>
      <c r="J21" s="280"/>
      <c r="K21" s="233"/>
    </row>
    <row r="22" spans="1:11" ht="15" customHeight="1">
      <c r="A22" s="26" t="s">
        <v>365</v>
      </c>
      <c r="B22" s="42">
        <v>33</v>
      </c>
      <c r="C22" s="26" t="s">
        <v>67</v>
      </c>
      <c r="D22" s="43" t="s">
        <v>31</v>
      </c>
      <c r="E22" s="43" t="s">
        <v>486</v>
      </c>
      <c r="F22" s="306">
        <v>34</v>
      </c>
      <c r="G22" s="306">
        <v>982.5</v>
      </c>
      <c r="H22" s="310">
        <v>80</v>
      </c>
      <c r="I22" s="310">
        <v>892</v>
      </c>
      <c r="J22" s="310">
        <v>949</v>
      </c>
      <c r="K22" s="266" t="s">
        <v>565</v>
      </c>
    </row>
    <row r="23" spans="1:10" ht="16.5">
      <c r="A23" s="10" t="s">
        <v>598</v>
      </c>
      <c r="E23" s="5"/>
      <c r="J23" s="6"/>
    </row>
    <row r="24" spans="1:8" ht="16.5">
      <c r="A24" s="39"/>
      <c r="H24" s="277">
        <f>SUM(H22)</f>
        <v>80</v>
      </c>
    </row>
    <row r="25" ht="16.5">
      <c r="A25" s="39"/>
    </row>
    <row r="26" ht="16.5">
      <c r="A26" s="36"/>
    </row>
    <row r="27" ht="16.5">
      <c r="A27" s="36"/>
    </row>
    <row r="28" ht="16.5">
      <c r="A28" s="36"/>
    </row>
  </sheetData>
  <mergeCells count="11">
    <mergeCell ref="C18:H18"/>
    <mergeCell ref="C20:H20"/>
    <mergeCell ref="C14:H14"/>
    <mergeCell ref="C19:H19"/>
    <mergeCell ref="C15:H15"/>
    <mergeCell ref="C16:H16"/>
    <mergeCell ref="C17:H17"/>
    <mergeCell ref="C10:H10"/>
    <mergeCell ref="C11:H11"/>
    <mergeCell ref="C12:H12"/>
    <mergeCell ref="C13:H13"/>
  </mergeCells>
  <printOptions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5.75"/>
  <cols>
    <col min="1" max="1" width="15.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27.75">
      <c r="A1" s="1" t="s">
        <v>518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407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3.5" customHeight="1" hidden="1">
      <c r="A5" s="13" t="s">
        <v>101</v>
      </c>
      <c r="B5" s="125"/>
      <c r="C5" s="126"/>
      <c r="D5" s="126"/>
      <c r="E5" s="126"/>
      <c r="F5" s="127"/>
      <c r="G5" s="127"/>
      <c r="H5" s="127"/>
      <c r="I5" s="127"/>
      <c r="J5" s="127"/>
      <c r="K5" s="128"/>
    </row>
    <row r="6" spans="1:11" ht="13.5" customHeight="1" hidden="1">
      <c r="A6" s="13" t="s">
        <v>103</v>
      </c>
      <c r="B6" s="31"/>
      <c r="C6" s="129"/>
      <c r="D6" s="129"/>
      <c r="E6" s="129"/>
      <c r="F6" s="59"/>
      <c r="G6" s="59"/>
      <c r="H6" s="59"/>
      <c r="I6" s="59"/>
      <c r="J6" s="59"/>
      <c r="K6" s="106"/>
    </row>
    <row r="7" spans="1:11" ht="13.5" customHeight="1" hidden="1">
      <c r="A7" s="13" t="s">
        <v>7</v>
      </c>
      <c r="B7" s="31"/>
      <c r="C7" s="129"/>
      <c r="D7" s="129"/>
      <c r="E7" s="129"/>
      <c r="F7" s="59"/>
      <c r="G7" s="59"/>
      <c r="H7" s="59"/>
      <c r="I7" s="59"/>
      <c r="J7" s="59"/>
      <c r="K7" s="106"/>
    </row>
    <row r="8" spans="1:11" ht="13.5" customHeight="1" hidden="1">
      <c r="A8" s="13" t="s">
        <v>8</v>
      </c>
      <c r="B8" s="31"/>
      <c r="C8" s="129"/>
      <c r="D8" s="129"/>
      <c r="E8" s="129"/>
      <c r="F8" s="59"/>
      <c r="G8" s="59"/>
      <c r="H8" s="59"/>
      <c r="I8" s="59"/>
      <c r="J8" s="59"/>
      <c r="K8" s="106"/>
    </row>
    <row r="9" spans="1:11" ht="15" customHeight="1" hidden="1">
      <c r="A9" s="13" t="s">
        <v>9</v>
      </c>
      <c r="B9" s="31"/>
      <c r="C9" s="129"/>
      <c r="D9" s="129"/>
      <c r="E9" s="129"/>
      <c r="F9" s="130"/>
      <c r="G9" s="130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9"/>
      <c r="D10" s="129"/>
      <c r="E10" s="129"/>
      <c r="F10" s="130"/>
      <c r="G10" s="130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9"/>
      <c r="D11" s="129"/>
      <c r="E11" s="129"/>
      <c r="F11" s="130"/>
      <c r="G11" s="130"/>
      <c r="H11" s="59"/>
      <c r="I11" s="59"/>
      <c r="J11" s="59"/>
      <c r="K11" s="52"/>
    </row>
    <row r="12" spans="1:11" ht="15" customHeight="1" hidden="1">
      <c r="A12" s="13" t="s">
        <v>96</v>
      </c>
      <c r="B12" s="31"/>
      <c r="C12" s="129"/>
      <c r="D12" s="129"/>
      <c r="E12" s="129"/>
      <c r="F12" s="130"/>
      <c r="G12" s="130"/>
      <c r="H12" s="59"/>
      <c r="I12" s="59"/>
      <c r="J12" s="59"/>
      <c r="K12" s="52"/>
    </row>
    <row r="13" spans="1:11" ht="15" customHeight="1" hidden="1">
      <c r="A13" s="13" t="s">
        <v>97</v>
      </c>
      <c r="B13" s="31"/>
      <c r="C13" s="129"/>
      <c r="D13" s="129"/>
      <c r="E13" s="129"/>
      <c r="F13" s="130"/>
      <c r="G13" s="130"/>
      <c r="H13" s="59"/>
      <c r="I13" s="59"/>
      <c r="J13" s="59"/>
      <c r="K13" s="52"/>
    </row>
    <row r="14" spans="1:11" ht="15" customHeight="1" hidden="1">
      <c r="A14" s="13" t="s">
        <v>130</v>
      </c>
      <c r="B14" s="31"/>
      <c r="C14" s="129"/>
      <c r="D14" s="129"/>
      <c r="E14" s="129"/>
      <c r="F14" s="130"/>
      <c r="G14" s="130"/>
      <c r="H14" s="59"/>
      <c r="I14" s="59"/>
      <c r="J14" s="59"/>
      <c r="K14" s="52"/>
    </row>
    <row r="15" spans="1:11" ht="15" customHeight="1" hidden="1">
      <c r="A15" s="13" t="s">
        <v>553</v>
      </c>
      <c r="B15" s="31"/>
      <c r="C15" s="129"/>
      <c r="D15" s="129"/>
      <c r="E15" s="129"/>
      <c r="F15" s="130"/>
      <c r="G15" s="130"/>
      <c r="H15" s="34">
        <v>0</v>
      </c>
      <c r="I15" s="34">
        <v>0</v>
      </c>
      <c r="J15" s="34">
        <v>0</v>
      </c>
      <c r="K15" s="52"/>
    </row>
    <row r="16" spans="1:11" ht="15" customHeight="1">
      <c r="A16" s="13" t="s">
        <v>554</v>
      </c>
      <c r="B16" s="31"/>
      <c r="C16" s="129"/>
      <c r="D16" s="129"/>
      <c r="E16" s="129"/>
      <c r="F16" s="130"/>
      <c r="G16" s="130"/>
      <c r="H16" s="34">
        <v>0</v>
      </c>
      <c r="I16" s="34">
        <v>0</v>
      </c>
      <c r="J16" s="34">
        <v>0</v>
      </c>
      <c r="K16" s="52"/>
    </row>
    <row r="17" spans="1:11" ht="15" customHeight="1">
      <c r="A17" s="13" t="s">
        <v>555</v>
      </c>
      <c r="B17" s="31"/>
      <c r="C17" s="129"/>
      <c r="D17" s="129"/>
      <c r="E17" s="129"/>
      <c r="F17" s="130"/>
      <c r="G17" s="130"/>
      <c r="H17" s="34">
        <v>0</v>
      </c>
      <c r="I17" s="34">
        <v>0</v>
      </c>
      <c r="J17" s="34">
        <v>0</v>
      </c>
      <c r="K17" s="52"/>
    </row>
    <row r="18" spans="1:11" ht="15" customHeight="1">
      <c r="A18" s="13" t="s">
        <v>556</v>
      </c>
      <c r="B18" s="31"/>
      <c r="C18" s="129"/>
      <c r="D18" s="129"/>
      <c r="E18" s="129"/>
      <c r="F18" s="130"/>
      <c r="G18" s="130"/>
      <c r="H18" s="34">
        <v>0</v>
      </c>
      <c r="I18" s="34">
        <v>0</v>
      </c>
      <c r="J18" s="34">
        <v>0</v>
      </c>
      <c r="K18" s="52"/>
    </row>
    <row r="19" spans="1:11" ht="15" customHeight="1">
      <c r="A19" s="13" t="s">
        <v>557</v>
      </c>
      <c r="B19" s="31"/>
      <c r="C19" s="129"/>
      <c r="D19" s="129"/>
      <c r="E19" s="129"/>
      <c r="F19" s="130"/>
      <c r="G19" s="130"/>
      <c r="H19" s="34">
        <f aca="true" t="shared" si="0" ref="H19:J20">SUM(H21)</f>
        <v>0</v>
      </c>
      <c r="I19" s="34">
        <f t="shared" si="0"/>
        <v>0</v>
      </c>
      <c r="J19" s="34">
        <f t="shared" si="0"/>
        <v>0</v>
      </c>
      <c r="K19" s="52"/>
    </row>
    <row r="20" spans="1:11" ht="15" customHeight="1">
      <c r="A20" s="13" t="s">
        <v>563</v>
      </c>
      <c r="B20" s="31"/>
      <c r="C20" s="129"/>
      <c r="D20" s="129"/>
      <c r="E20" s="129"/>
      <c r="F20" s="130"/>
      <c r="G20" s="130"/>
      <c r="H20" s="34">
        <f t="shared" si="0"/>
        <v>0</v>
      </c>
      <c r="I20" s="34">
        <f t="shared" si="0"/>
        <v>0</v>
      </c>
      <c r="J20" s="34">
        <f t="shared" si="0"/>
        <v>0</v>
      </c>
      <c r="K20" s="52"/>
    </row>
    <row r="21" spans="1:11" ht="15" customHeight="1">
      <c r="A21" s="26"/>
      <c r="B21" s="42"/>
      <c r="C21" s="26"/>
      <c r="D21" s="43"/>
      <c r="E21" s="43"/>
      <c r="F21" s="44"/>
      <c r="G21" s="44"/>
      <c r="H21" s="44"/>
      <c r="I21" s="44"/>
      <c r="J21" s="44"/>
      <c r="K21" s="72"/>
    </row>
    <row r="22" spans="1:10" ht="16.5">
      <c r="A22" s="10" t="s">
        <v>598</v>
      </c>
      <c r="E22" s="5"/>
      <c r="J22" s="6"/>
    </row>
    <row r="23" ht="16.5">
      <c r="A23" s="39"/>
    </row>
    <row r="24" ht="16.5">
      <c r="A24" s="39"/>
    </row>
    <row r="25" ht="16.5">
      <c r="A25" s="36"/>
    </row>
    <row r="26" ht="16.5">
      <c r="A26" s="36"/>
    </row>
    <row r="27" ht="16.5">
      <c r="A27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7" width="8.625" style="5" customWidth="1"/>
    <col min="8" max="8" width="10.625" style="5" customWidth="1"/>
    <col min="9" max="10" width="11.625" style="5" customWidth="1"/>
    <col min="11" max="11" width="23.00390625" style="6" customWidth="1"/>
    <col min="12" max="16384" width="9.00390625" style="6" customWidth="1"/>
  </cols>
  <sheetData>
    <row r="1" spans="1:11" s="15" customFormat="1" ht="27.75">
      <c r="A1" s="1" t="s">
        <v>601</v>
      </c>
      <c r="B1" s="1"/>
      <c r="C1" s="1"/>
      <c r="D1" s="1"/>
      <c r="E1" s="1"/>
      <c r="F1" s="14"/>
      <c r="G1" s="14"/>
      <c r="H1" s="14"/>
      <c r="I1" s="14"/>
      <c r="J1" s="14"/>
      <c r="K1" s="1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406</v>
      </c>
      <c r="B3" s="20" t="s">
        <v>99</v>
      </c>
      <c r="C3" s="21" t="s">
        <v>35</v>
      </c>
      <c r="D3" s="22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1.7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s="88" customFormat="1" ht="12.75" customHeight="1" hidden="1">
      <c r="A5" s="86" t="s">
        <v>101</v>
      </c>
      <c r="B5" s="31">
        <v>2</v>
      </c>
      <c r="C5" s="32" t="s">
        <v>102</v>
      </c>
      <c r="D5" s="33"/>
      <c r="E5" s="33"/>
      <c r="F5" s="97">
        <v>129.7</v>
      </c>
      <c r="G5" s="97">
        <v>710</v>
      </c>
      <c r="H5" s="97">
        <v>1024</v>
      </c>
      <c r="I5" s="97">
        <v>359</v>
      </c>
      <c r="J5" s="97">
        <v>406</v>
      </c>
      <c r="K5" s="33" t="s">
        <v>102</v>
      </c>
    </row>
    <row r="6" spans="1:11" s="88" customFormat="1" ht="12.75" customHeight="1" hidden="1">
      <c r="A6" s="13" t="s">
        <v>103</v>
      </c>
      <c r="B6" s="40">
        <v>2</v>
      </c>
      <c r="C6" s="2" t="s">
        <v>102</v>
      </c>
      <c r="D6" s="23"/>
      <c r="E6" s="23"/>
      <c r="F6" s="97">
        <v>129.7</v>
      </c>
      <c r="G6" s="97">
        <v>710</v>
      </c>
      <c r="H6" s="97">
        <v>1024</v>
      </c>
      <c r="I6" s="97">
        <v>359</v>
      </c>
      <c r="J6" s="97">
        <v>406</v>
      </c>
      <c r="K6" s="23" t="s">
        <v>102</v>
      </c>
    </row>
    <row r="7" spans="1:11" s="88" customFormat="1" ht="12.75" customHeight="1" hidden="1">
      <c r="A7" s="13" t="s">
        <v>7</v>
      </c>
      <c r="B7" s="40">
        <v>2</v>
      </c>
      <c r="C7" s="2" t="s">
        <v>102</v>
      </c>
      <c r="D7" s="23"/>
      <c r="E7" s="23"/>
      <c r="F7" s="97">
        <v>129.7</v>
      </c>
      <c r="G7" s="97">
        <v>710</v>
      </c>
      <c r="H7" s="97">
        <v>1024</v>
      </c>
      <c r="I7" s="97">
        <v>359</v>
      </c>
      <c r="J7" s="97">
        <v>406</v>
      </c>
      <c r="K7" s="23" t="s">
        <v>102</v>
      </c>
    </row>
    <row r="8" spans="1:11" s="88" customFormat="1" ht="12.75" customHeight="1" hidden="1">
      <c r="A8" s="93" t="s">
        <v>8</v>
      </c>
      <c r="B8" s="94">
        <v>2</v>
      </c>
      <c r="C8" s="95" t="s">
        <v>102</v>
      </c>
      <c r="D8" s="96"/>
      <c r="E8" s="96"/>
      <c r="F8" s="97">
        <v>129.7</v>
      </c>
      <c r="G8" s="97">
        <v>710</v>
      </c>
      <c r="H8" s="97">
        <v>1024</v>
      </c>
      <c r="I8" s="97">
        <v>327</v>
      </c>
      <c r="J8" s="97">
        <v>406</v>
      </c>
      <c r="K8" s="23" t="s">
        <v>102</v>
      </c>
    </row>
    <row r="9" spans="1:11" s="88" customFormat="1" ht="15" customHeight="1" hidden="1">
      <c r="A9" s="13" t="s">
        <v>9</v>
      </c>
      <c r="B9" s="40">
        <v>2</v>
      </c>
      <c r="C9" s="119" t="s">
        <v>145</v>
      </c>
      <c r="D9" s="120"/>
      <c r="E9" s="110"/>
      <c r="F9" s="121"/>
      <c r="G9" s="122"/>
      <c r="H9" s="97">
        <v>1024</v>
      </c>
      <c r="I9" s="97">
        <v>327</v>
      </c>
      <c r="J9" s="97">
        <v>406</v>
      </c>
      <c r="K9" s="23" t="s">
        <v>102</v>
      </c>
    </row>
    <row r="10" spans="1:11" s="88" customFormat="1" ht="16.5" customHeight="1" hidden="1">
      <c r="A10" s="13" t="s">
        <v>10</v>
      </c>
      <c r="B10" s="40">
        <v>2</v>
      </c>
      <c r="C10" s="506" t="s">
        <v>429</v>
      </c>
      <c r="D10" s="507"/>
      <c r="E10" s="507"/>
      <c r="F10" s="507"/>
      <c r="G10" s="507"/>
      <c r="H10" s="508"/>
      <c r="I10" s="97">
        <v>32700</v>
      </c>
      <c r="J10" s="97">
        <v>40600</v>
      </c>
      <c r="K10" s="25" t="s">
        <v>102</v>
      </c>
    </row>
    <row r="11" spans="1:11" s="88" customFormat="1" ht="15" customHeight="1" hidden="1">
      <c r="A11" s="13" t="s">
        <v>95</v>
      </c>
      <c r="B11" s="40">
        <v>2</v>
      </c>
      <c r="C11" s="506" t="s">
        <v>429</v>
      </c>
      <c r="D11" s="507"/>
      <c r="E11" s="507"/>
      <c r="F11" s="507"/>
      <c r="G11" s="507"/>
      <c r="H11" s="508"/>
      <c r="I11" s="97">
        <v>327</v>
      </c>
      <c r="J11" s="97">
        <v>406</v>
      </c>
      <c r="K11" s="25" t="s">
        <v>102</v>
      </c>
    </row>
    <row r="12" spans="1:11" s="88" customFormat="1" ht="13.5" customHeight="1" hidden="1">
      <c r="A12" s="13" t="s">
        <v>109</v>
      </c>
      <c r="B12" s="40">
        <v>2</v>
      </c>
      <c r="C12" s="506" t="s">
        <v>429</v>
      </c>
      <c r="D12" s="507"/>
      <c r="E12" s="507"/>
      <c r="F12" s="507"/>
      <c r="G12" s="507"/>
      <c r="H12" s="508"/>
      <c r="I12" s="97">
        <v>32700</v>
      </c>
      <c r="J12" s="97">
        <v>40600</v>
      </c>
      <c r="K12" s="25" t="s">
        <v>102</v>
      </c>
    </row>
    <row r="13" spans="1:11" s="88" customFormat="1" ht="13.5" customHeight="1" hidden="1">
      <c r="A13" s="13" t="s">
        <v>98</v>
      </c>
      <c r="B13" s="40">
        <v>2</v>
      </c>
      <c r="C13" s="506" t="s">
        <v>429</v>
      </c>
      <c r="D13" s="507"/>
      <c r="E13" s="507"/>
      <c r="F13" s="507"/>
      <c r="G13" s="507"/>
      <c r="H13" s="508"/>
      <c r="I13" s="325">
        <v>32700</v>
      </c>
      <c r="J13" s="325">
        <v>40600</v>
      </c>
      <c r="K13" s="25" t="s">
        <v>102</v>
      </c>
    </row>
    <row r="14" spans="1:11" s="88" customFormat="1" ht="13.5" customHeight="1" hidden="1">
      <c r="A14" s="13" t="s">
        <v>130</v>
      </c>
      <c r="B14" s="40">
        <v>2</v>
      </c>
      <c r="C14" s="506" t="s">
        <v>429</v>
      </c>
      <c r="D14" s="507"/>
      <c r="E14" s="507"/>
      <c r="F14" s="507"/>
      <c r="G14" s="507"/>
      <c r="H14" s="508"/>
      <c r="I14" s="325">
        <v>32700</v>
      </c>
      <c r="J14" s="325">
        <v>40600</v>
      </c>
      <c r="K14" s="25" t="s">
        <v>102</v>
      </c>
    </row>
    <row r="15" spans="1:11" s="259" customFormat="1" ht="14.25" customHeight="1" hidden="1">
      <c r="A15" s="86" t="s">
        <v>536</v>
      </c>
      <c r="B15" s="31">
        <v>10</v>
      </c>
      <c r="C15" s="502" t="s">
        <v>301</v>
      </c>
      <c r="D15" s="509"/>
      <c r="E15" s="509"/>
      <c r="F15" s="509"/>
      <c r="G15" s="509"/>
      <c r="H15" s="510"/>
      <c r="I15" s="325">
        <v>34939.95</v>
      </c>
      <c r="J15" s="325">
        <v>41708.75</v>
      </c>
      <c r="K15" s="501" t="s">
        <v>300</v>
      </c>
    </row>
    <row r="16" spans="1:11" s="259" customFormat="1" ht="14.25" customHeight="1" hidden="1">
      <c r="A16" s="260"/>
      <c r="B16" s="261"/>
      <c r="C16" s="511"/>
      <c r="D16" s="509"/>
      <c r="E16" s="509"/>
      <c r="F16" s="509"/>
      <c r="G16" s="509"/>
      <c r="H16" s="510"/>
      <c r="I16" s="326"/>
      <c r="J16" s="326"/>
      <c r="K16" s="501"/>
    </row>
    <row r="17" spans="1:11" s="259" customFormat="1" ht="14.25" customHeight="1" hidden="1">
      <c r="A17" s="260"/>
      <c r="B17" s="261"/>
      <c r="C17" s="511"/>
      <c r="D17" s="509"/>
      <c r="E17" s="509"/>
      <c r="F17" s="509"/>
      <c r="G17" s="509"/>
      <c r="H17" s="510"/>
      <c r="I17" s="326"/>
      <c r="J17" s="326"/>
      <c r="K17" s="501"/>
    </row>
    <row r="18" spans="1:11" s="88" customFormat="1" ht="15" customHeight="1">
      <c r="A18" s="13" t="s">
        <v>537</v>
      </c>
      <c r="B18" s="40">
        <v>11</v>
      </c>
      <c r="C18" s="502" t="s">
        <v>439</v>
      </c>
      <c r="D18" s="503"/>
      <c r="E18" s="503"/>
      <c r="F18" s="503"/>
      <c r="G18" s="503"/>
      <c r="H18" s="504"/>
      <c r="I18" s="325">
        <v>34998.75</v>
      </c>
      <c r="J18" s="325">
        <v>41843.45</v>
      </c>
      <c r="K18" s="501" t="s">
        <v>440</v>
      </c>
    </row>
    <row r="19" spans="1:11" ht="15" customHeight="1">
      <c r="A19" s="36"/>
      <c r="B19" s="37"/>
      <c r="C19" s="505"/>
      <c r="D19" s="503"/>
      <c r="E19" s="503"/>
      <c r="F19" s="503"/>
      <c r="G19" s="503"/>
      <c r="H19" s="504"/>
      <c r="I19" s="325"/>
      <c r="J19" s="325"/>
      <c r="K19" s="501"/>
    </row>
    <row r="20" spans="1:11" ht="30" customHeight="1">
      <c r="A20" s="36"/>
      <c r="B20" s="37"/>
      <c r="C20" s="505"/>
      <c r="D20" s="503"/>
      <c r="E20" s="503"/>
      <c r="F20" s="503"/>
      <c r="G20" s="503"/>
      <c r="H20" s="504"/>
      <c r="I20" s="325"/>
      <c r="J20" s="325"/>
      <c r="K20" s="501"/>
    </row>
    <row r="21" spans="1:12" s="91" customFormat="1" ht="15" customHeight="1">
      <c r="A21" s="131" t="s">
        <v>538</v>
      </c>
      <c r="B21" s="40">
        <v>11</v>
      </c>
      <c r="C21" s="502" t="s">
        <v>439</v>
      </c>
      <c r="D21" s="503"/>
      <c r="E21" s="503"/>
      <c r="F21" s="503"/>
      <c r="G21" s="503"/>
      <c r="H21" s="504"/>
      <c r="I21" s="325">
        <v>35083</v>
      </c>
      <c r="J21" s="325">
        <v>41882</v>
      </c>
      <c r="K21" s="501" t="s">
        <v>440</v>
      </c>
      <c r="L21" s="90"/>
    </row>
    <row r="22" spans="1:12" s="91" customFormat="1" ht="15" customHeight="1">
      <c r="A22" s="162"/>
      <c r="B22" s="163"/>
      <c r="C22" s="505"/>
      <c r="D22" s="503"/>
      <c r="E22" s="503"/>
      <c r="F22" s="503"/>
      <c r="G22" s="503"/>
      <c r="H22" s="504"/>
      <c r="I22" s="92"/>
      <c r="J22" s="92"/>
      <c r="K22" s="501"/>
      <c r="L22" s="90"/>
    </row>
    <row r="23" spans="1:12" s="91" customFormat="1" ht="30" customHeight="1">
      <c r="A23" s="162"/>
      <c r="B23" s="163"/>
      <c r="C23" s="505"/>
      <c r="D23" s="503"/>
      <c r="E23" s="503"/>
      <c r="F23" s="503"/>
      <c r="G23" s="503"/>
      <c r="H23" s="504"/>
      <c r="I23" s="92"/>
      <c r="J23" s="92"/>
      <c r="K23" s="501"/>
      <c r="L23" s="90"/>
    </row>
    <row r="24" spans="1:12" s="91" customFormat="1" ht="15" customHeight="1">
      <c r="A24" s="131" t="s">
        <v>539</v>
      </c>
      <c r="B24" s="40">
        <v>11</v>
      </c>
      <c r="C24" s="502" t="s">
        <v>439</v>
      </c>
      <c r="D24" s="503"/>
      <c r="E24" s="503"/>
      <c r="F24" s="503"/>
      <c r="G24" s="503"/>
      <c r="H24" s="504"/>
      <c r="I24" s="325">
        <v>35083</v>
      </c>
      <c r="J24" s="325">
        <v>41882</v>
      </c>
      <c r="K24" s="501" t="s">
        <v>440</v>
      </c>
      <c r="L24" s="90"/>
    </row>
    <row r="25" spans="1:12" s="91" customFormat="1" ht="15" customHeight="1">
      <c r="A25" s="162"/>
      <c r="B25" s="163"/>
      <c r="C25" s="505"/>
      <c r="D25" s="503"/>
      <c r="E25" s="503"/>
      <c r="F25" s="503"/>
      <c r="G25" s="503"/>
      <c r="H25" s="504"/>
      <c r="I25" s="92"/>
      <c r="J25" s="92"/>
      <c r="K25" s="501"/>
      <c r="L25" s="90"/>
    </row>
    <row r="26" spans="1:12" s="91" customFormat="1" ht="30" customHeight="1">
      <c r="A26" s="162"/>
      <c r="B26" s="163"/>
      <c r="C26" s="505"/>
      <c r="D26" s="503"/>
      <c r="E26" s="503"/>
      <c r="F26" s="503"/>
      <c r="G26" s="503"/>
      <c r="H26" s="504"/>
      <c r="I26" s="92"/>
      <c r="J26" s="92"/>
      <c r="K26" s="501"/>
      <c r="L26" s="90"/>
    </row>
    <row r="27" spans="1:11" s="88" customFormat="1" ht="15" customHeight="1">
      <c r="A27" s="131" t="s">
        <v>540</v>
      </c>
      <c r="B27" s="40">
        <v>11</v>
      </c>
      <c r="C27" s="502" t="s">
        <v>439</v>
      </c>
      <c r="D27" s="503"/>
      <c r="E27" s="503"/>
      <c r="F27" s="503"/>
      <c r="G27" s="503"/>
      <c r="H27" s="504"/>
      <c r="I27" s="275">
        <v>35060</v>
      </c>
      <c r="J27" s="275">
        <v>41895</v>
      </c>
      <c r="K27" s="501" t="s">
        <v>440</v>
      </c>
    </row>
    <row r="28" spans="1:11" ht="15" customHeight="1">
      <c r="A28" s="36"/>
      <c r="B28" s="37"/>
      <c r="C28" s="505"/>
      <c r="D28" s="503"/>
      <c r="E28" s="503"/>
      <c r="F28" s="503"/>
      <c r="G28" s="503"/>
      <c r="H28" s="504"/>
      <c r="I28" s="97"/>
      <c r="J28" s="97"/>
      <c r="K28" s="501"/>
    </row>
    <row r="29" spans="1:11" ht="30" customHeight="1">
      <c r="A29" s="36"/>
      <c r="B29" s="37"/>
      <c r="C29" s="505"/>
      <c r="D29" s="503"/>
      <c r="E29" s="503"/>
      <c r="F29" s="503"/>
      <c r="G29" s="503"/>
      <c r="H29" s="504"/>
      <c r="I29" s="97"/>
      <c r="J29" s="97"/>
      <c r="K29" s="501"/>
    </row>
    <row r="30" spans="1:12" s="91" customFormat="1" ht="15" customHeight="1">
      <c r="A30" s="131" t="s">
        <v>563</v>
      </c>
      <c r="B30" s="40">
        <v>11</v>
      </c>
      <c r="C30" s="502" t="s">
        <v>439</v>
      </c>
      <c r="D30" s="503"/>
      <c r="E30" s="503"/>
      <c r="F30" s="503"/>
      <c r="G30" s="503"/>
      <c r="H30" s="504"/>
      <c r="I30" s="364">
        <f>SUM(I34:I48)</f>
        <v>34200.3</v>
      </c>
      <c r="J30" s="364">
        <f>SUM(J34:J48)</f>
        <v>41347.9</v>
      </c>
      <c r="K30" s="501" t="s">
        <v>440</v>
      </c>
      <c r="L30" s="90"/>
    </row>
    <row r="31" spans="1:12" s="91" customFormat="1" ht="15" customHeight="1">
      <c r="A31" s="162"/>
      <c r="B31" s="163"/>
      <c r="C31" s="505"/>
      <c r="D31" s="503"/>
      <c r="E31" s="503"/>
      <c r="F31" s="503"/>
      <c r="G31" s="503"/>
      <c r="H31" s="504"/>
      <c r="I31" s="163"/>
      <c r="J31" s="163"/>
      <c r="K31" s="501"/>
      <c r="L31" s="90"/>
    </row>
    <row r="32" spans="1:12" s="91" customFormat="1" ht="30" customHeight="1">
      <c r="A32" s="162"/>
      <c r="B32" s="163"/>
      <c r="C32" s="505"/>
      <c r="D32" s="503"/>
      <c r="E32" s="503"/>
      <c r="F32" s="503"/>
      <c r="G32" s="503"/>
      <c r="H32" s="504"/>
      <c r="I32" s="163"/>
      <c r="J32" s="163"/>
      <c r="K32" s="501"/>
      <c r="L32" s="90"/>
    </row>
    <row r="33" spans="1:12" s="91" customFormat="1" ht="12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92"/>
      <c r="L33" s="90"/>
    </row>
    <row r="34" spans="1:12" s="259" customFormat="1" ht="48" customHeight="1">
      <c r="A34" s="254" t="s">
        <v>282</v>
      </c>
      <c r="B34" s="148">
        <v>76</v>
      </c>
      <c r="C34" s="254" t="s">
        <v>42</v>
      </c>
      <c r="D34" s="257" t="s">
        <v>433</v>
      </c>
      <c r="E34" s="255" t="s">
        <v>43</v>
      </c>
      <c r="F34" s="273">
        <v>122.5</v>
      </c>
      <c r="G34" s="273">
        <v>510</v>
      </c>
      <c r="H34" s="293">
        <v>1024</v>
      </c>
      <c r="I34" s="293">
        <v>33622</v>
      </c>
      <c r="J34" s="293">
        <v>40600</v>
      </c>
      <c r="K34" s="189" t="s">
        <v>437</v>
      </c>
      <c r="L34" s="258"/>
    </row>
    <row r="35" spans="1:12" s="91" customFormat="1" ht="13.5" customHeight="1">
      <c r="A35" s="135" t="s">
        <v>255</v>
      </c>
      <c r="B35" s="40">
        <v>54</v>
      </c>
      <c r="C35" s="39" t="s">
        <v>256</v>
      </c>
      <c r="D35" s="22" t="s">
        <v>257</v>
      </c>
      <c r="E35" s="144" t="s">
        <v>168</v>
      </c>
      <c r="F35" s="274">
        <v>18</v>
      </c>
      <c r="G35" s="274">
        <v>55</v>
      </c>
      <c r="H35" s="275">
        <v>5</v>
      </c>
      <c r="I35" s="275">
        <v>11.4</v>
      </c>
      <c r="J35" s="275">
        <v>12.4</v>
      </c>
      <c r="K35" s="25" t="s">
        <v>206</v>
      </c>
      <c r="L35" s="90"/>
    </row>
    <row r="36" spans="1:12" s="91" customFormat="1" ht="13.5" customHeight="1">
      <c r="A36" s="135" t="s">
        <v>258</v>
      </c>
      <c r="B36" s="40">
        <v>55</v>
      </c>
      <c r="C36" s="39" t="s">
        <v>259</v>
      </c>
      <c r="D36" s="22" t="s">
        <v>231</v>
      </c>
      <c r="E36" s="144" t="s">
        <v>168</v>
      </c>
      <c r="F36" s="274">
        <v>22</v>
      </c>
      <c r="G36" s="274">
        <v>65</v>
      </c>
      <c r="H36" s="275">
        <v>6</v>
      </c>
      <c r="I36" s="275">
        <v>29.5</v>
      </c>
      <c r="J36" s="275">
        <v>30.8</v>
      </c>
      <c r="K36" s="25" t="s">
        <v>206</v>
      </c>
      <c r="L36" s="90"/>
    </row>
    <row r="37" spans="1:12" s="91" customFormat="1" ht="13.5" customHeight="1">
      <c r="A37" s="135" t="s">
        <v>260</v>
      </c>
      <c r="B37" s="40">
        <v>38</v>
      </c>
      <c r="C37" s="39" t="s">
        <v>259</v>
      </c>
      <c r="D37" s="22" t="s">
        <v>231</v>
      </c>
      <c r="E37" s="144" t="s">
        <v>168</v>
      </c>
      <c r="F37" s="274">
        <v>20</v>
      </c>
      <c r="G37" s="274">
        <v>125</v>
      </c>
      <c r="H37" s="275">
        <v>11</v>
      </c>
      <c r="I37" s="275">
        <v>32</v>
      </c>
      <c r="J37" s="275">
        <v>42</v>
      </c>
      <c r="K37" s="25" t="s">
        <v>206</v>
      </c>
      <c r="L37" s="90"/>
    </row>
    <row r="38" spans="1:12" s="91" customFormat="1" ht="13.5" customHeight="1">
      <c r="A38" s="136" t="s">
        <v>261</v>
      </c>
      <c r="B38" s="42">
        <v>81</v>
      </c>
      <c r="C38" s="26" t="s">
        <v>262</v>
      </c>
      <c r="D38" s="43" t="s">
        <v>263</v>
      </c>
      <c r="E38" s="145" t="s">
        <v>168</v>
      </c>
      <c r="F38" s="276">
        <v>3.6</v>
      </c>
      <c r="G38" s="276">
        <v>160</v>
      </c>
      <c r="H38" s="342">
        <v>22</v>
      </c>
      <c r="I38" s="343">
        <v>33.4</v>
      </c>
      <c r="J38" s="343">
        <v>33.5</v>
      </c>
      <c r="K38" s="72" t="s">
        <v>206</v>
      </c>
      <c r="L38" s="90"/>
    </row>
    <row r="39" spans="1:11" s="15" customFormat="1" ht="27.75">
      <c r="A39" s="1" t="s">
        <v>602</v>
      </c>
      <c r="B39" s="1"/>
      <c r="C39" s="1"/>
      <c r="D39" s="1"/>
      <c r="E39" s="1"/>
      <c r="F39" s="14"/>
      <c r="G39" s="14"/>
      <c r="H39" s="14"/>
      <c r="I39" s="14"/>
      <c r="J39" s="14"/>
      <c r="K39" s="1"/>
    </row>
    <row r="40" spans="1:11" s="18" customFormat="1" ht="12" customHeight="1">
      <c r="A40" s="7"/>
      <c r="B40" s="1"/>
      <c r="C40" s="16"/>
      <c r="D40" s="16"/>
      <c r="E40" s="16"/>
      <c r="F40" s="17"/>
      <c r="G40" s="17"/>
      <c r="H40" s="17"/>
      <c r="I40" s="17"/>
      <c r="J40" s="17"/>
      <c r="K40" s="16"/>
    </row>
    <row r="41" spans="1:11" ht="21.75" customHeight="1">
      <c r="A41" s="19" t="s">
        <v>406</v>
      </c>
      <c r="B41" s="20" t="s">
        <v>99</v>
      </c>
      <c r="C41" s="21" t="s">
        <v>35</v>
      </c>
      <c r="D41" s="22" t="s">
        <v>36</v>
      </c>
      <c r="E41" s="23" t="s">
        <v>296</v>
      </c>
      <c r="F41" s="24" t="s">
        <v>297</v>
      </c>
      <c r="G41" s="24" t="s">
        <v>298</v>
      </c>
      <c r="H41" s="24" t="s">
        <v>1</v>
      </c>
      <c r="I41" s="24" t="s">
        <v>2</v>
      </c>
      <c r="J41" s="24" t="s">
        <v>564</v>
      </c>
      <c r="K41" s="25" t="s">
        <v>38</v>
      </c>
    </row>
    <row r="42" spans="1:11" ht="21.75" customHeight="1">
      <c r="A42" s="26" t="s">
        <v>39</v>
      </c>
      <c r="B42" s="27" t="s">
        <v>34</v>
      </c>
      <c r="C42" s="26" t="s">
        <v>40</v>
      </c>
      <c r="D42" s="28"/>
      <c r="E42" s="28"/>
      <c r="F42" s="29" t="s">
        <v>41</v>
      </c>
      <c r="G42" s="29" t="s">
        <v>41</v>
      </c>
      <c r="H42" s="29" t="s">
        <v>6</v>
      </c>
      <c r="I42" s="12" t="s">
        <v>157</v>
      </c>
      <c r="J42" s="12" t="s">
        <v>157</v>
      </c>
      <c r="K42" s="28"/>
    </row>
    <row r="43" spans="1:12" s="91" customFormat="1" ht="13.5" customHeight="1">
      <c r="A43" s="135" t="s">
        <v>264</v>
      </c>
      <c r="B43" s="40">
        <v>67</v>
      </c>
      <c r="C43" s="39" t="s">
        <v>262</v>
      </c>
      <c r="D43" s="22" t="s">
        <v>45</v>
      </c>
      <c r="E43" s="144" t="s">
        <v>168</v>
      </c>
      <c r="F43" s="274">
        <v>12.5</v>
      </c>
      <c r="G43" s="274">
        <v>117</v>
      </c>
      <c r="H43" s="275">
        <v>80</v>
      </c>
      <c r="I43" s="275">
        <v>338</v>
      </c>
      <c r="J43" s="275">
        <v>420</v>
      </c>
      <c r="K43" s="25" t="s">
        <v>172</v>
      </c>
      <c r="L43" s="90"/>
    </row>
    <row r="44" spans="1:12" s="91" customFormat="1" ht="13.5" customHeight="1">
      <c r="A44" s="135" t="s">
        <v>265</v>
      </c>
      <c r="B44" s="40">
        <v>64</v>
      </c>
      <c r="C44" s="39" t="s">
        <v>262</v>
      </c>
      <c r="D44" s="22" t="s">
        <v>45</v>
      </c>
      <c r="E44" s="144" t="s">
        <v>168</v>
      </c>
      <c r="F44" s="274">
        <v>5.5</v>
      </c>
      <c r="G44" s="274">
        <v>197.6</v>
      </c>
      <c r="H44" s="275">
        <v>27</v>
      </c>
      <c r="I44" s="275">
        <v>8</v>
      </c>
      <c r="J44" s="275">
        <v>83.2</v>
      </c>
      <c r="K44" s="25" t="s">
        <v>172</v>
      </c>
      <c r="L44" s="90"/>
    </row>
    <row r="45" spans="1:12" s="91" customFormat="1" ht="31.5" customHeight="1">
      <c r="A45" s="254" t="s">
        <v>299</v>
      </c>
      <c r="B45" s="148">
        <v>66</v>
      </c>
      <c r="C45" s="254" t="s">
        <v>44</v>
      </c>
      <c r="D45" s="255" t="s">
        <v>45</v>
      </c>
      <c r="E45" s="257" t="s">
        <v>438</v>
      </c>
      <c r="F45" s="273">
        <v>1.7</v>
      </c>
      <c r="G45" s="273">
        <v>216</v>
      </c>
      <c r="H45" s="363">
        <v>0</v>
      </c>
      <c r="I45" s="363">
        <v>0</v>
      </c>
      <c r="J45" s="363">
        <v>0</v>
      </c>
      <c r="K45" s="189" t="s">
        <v>266</v>
      </c>
      <c r="L45" s="90"/>
    </row>
    <row r="46" spans="1:13" s="91" customFormat="1" ht="31.5" customHeight="1">
      <c r="A46" s="256" t="s">
        <v>253</v>
      </c>
      <c r="B46" s="148">
        <v>72</v>
      </c>
      <c r="C46" s="254" t="s">
        <v>254</v>
      </c>
      <c r="D46" s="253" t="s">
        <v>435</v>
      </c>
      <c r="E46" s="255" t="s">
        <v>189</v>
      </c>
      <c r="F46" s="273">
        <v>150</v>
      </c>
      <c r="G46" s="273">
        <v>246.5</v>
      </c>
      <c r="H46" s="293">
        <v>90</v>
      </c>
      <c r="I46" s="293">
        <v>126</v>
      </c>
      <c r="J46" s="293">
        <v>126</v>
      </c>
      <c r="K46" s="189" t="s">
        <v>207</v>
      </c>
      <c r="L46" s="39"/>
      <c r="M46" s="90"/>
    </row>
    <row r="47" spans="1:13" s="91" customFormat="1" ht="31.5" customHeight="1">
      <c r="A47" s="256" t="s">
        <v>434</v>
      </c>
      <c r="B47" s="148">
        <v>72</v>
      </c>
      <c r="C47" s="254" t="s">
        <v>254</v>
      </c>
      <c r="D47" s="253" t="s">
        <v>436</v>
      </c>
      <c r="E47" s="255" t="s">
        <v>189</v>
      </c>
      <c r="F47" s="273">
        <v>3</v>
      </c>
      <c r="G47" s="273">
        <v>556.3</v>
      </c>
      <c r="H47" s="470" t="s">
        <v>410</v>
      </c>
      <c r="I47" s="470" t="s">
        <v>410</v>
      </c>
      <c r="J47" s="471" t="s">
        <v>410</v>
      </c>
      <c r="K47" s="189" t="s">
        <v>132</v>
      </c>
      <c r="L47" s="39"/>
      <c r="M47" s="90"/>
    </row>
    <row r="48" spans="1:11" ht="13.5" customHeight="1">
      <c r="A48" s="136" t="s">
        <v>295</v>
      </c>
      <c r="B48" s="42">
        <v>82</v>
      </c>
      <c r="C48" s="26" t="s">
        <v>228</v>
      </c>
      <c r="D48" s="43" t="s">
        <v>230</v>
      </c>
      <c r="E48" s="145" t="s">
        <v>189</v>
      </c>
      <c r="F48" s="276">
        <v>2</v>
      </c>
      <c r="G48" s="276">
        <v>42</v>
      </c>
      <c r="H48" s="294" t="s">
        <v>410</v>
      </c>
      <c r="I48" s="294" t="s">
        <v>410</v>
      </c>
      <c r="J48" s="264" t="s">
        <v>410</v>
      </c>
      <c r="K48" s="72" t="s">
        <v>172</v>
      </c>
    </row>
    <row r="49" ht="16.5">
      <c r="A49" s="10" t="s">
        <v>598</v>
      </c>
    </row>
    <row r="50" ht="16.5">
      <c r="H50" s="277">
        <f>SUM(H34:H48)</f>
        <v>1265</v>
      </c>
    </row>
  </sheetData>
  <mergeCells count="17">
    <mergeCell ref="K30:K32"/>
    <mergeCell ref="C24:H26"/>
    <mergeCell ref="K24:K26"/>
    <mergeCell ref="C10:H10"/>
    <mergeCell ref="C11:H11"/>
    <mergeCell ref="C12:H12"/>
    <mergeCell ref="C13:H13"/>
    <mergeCell ref="C30:H32"/>
    <mergeCell ref="C14:H14"/>
    <mergeCell ref="C15:H17"/>
    <mergeCell ref="K15:K17"/>
    <mergeCell ref="C18:H20"/>
    <mergeCell ref="K18:K20"/>
    <mergeCell ref="K27:K29"/>
    <mergeCell ref="C27:H29"/>
    <mergeCell ref="K21:K23"/>
    <mergeCell ref="C21:H23"/>
  </mergeCells>
  <printOptions/>
  <pageMargins left="0.9055118110236221" right="0.2755905511811024" top="0.6692913385826772" bottom="0.6692913385826772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5.75"/>
  <cols>
    <col min="1" max="1" width="15.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27.75">
      <c r="A1" s="1" t="s">
        <v>519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407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3.5" customHeight="1" hidden="1">
      <c r="A5" s="13" t="s">
        <v>101</v>
      </c>
      <c r="B5" s="125"/>
      <c r="C5" s="126"/>
      <c r="D5" s="126"/>
      <c r="E5" s="126"/>
      <c r="F5" s="127"/>
      <c r="G5" s="127"/>
      <c r="H5" s="127"/>
      <c r="I5" s="127"/>
      <c r="J5" s="127"/>
      <c r="K5" s="128"/>
    </row>
    <row r="6" spans="1:11" ht="13.5" customHeight="1" hidden="1">
      <c r="A6" s="13" t="s">
        <v>103</v>
      </c>
      <c r="B6" s="31"/>
      <c r="C6" s="129"/>
      <c r="D6" s="129"/>
      <c r="E6" s="129"/>
      <c r="F6" s="59"/>
      <c r="G6" s="59"/>
      <c r="H6" s="59"/>
      <c r="I6" s="59"/>
      <c r="J6" s="59"/>
      <c r="K6" s="106"/>
    </row>
    <row r="7" spans="1:11" ht="13.5" customHeight="1" hidden="1">
      <c r="A7" s="13" t="s">
        <v>7</v>
      </c>
      <c r="B7" s="31"/>
      <c r="C7" s="129"/>
      <c r="D7" s="129"/>
      <c r="E7" s="129"/>
      <c r="F7" s="59"/>
      <c r="G7" s="59"/>
      <c r="H7" s="59"/>
      <c r="I7" s="59"/>
      <c r="J7" s="59"/>
      <c r="K7" s="106"/>
    </row>
    <row r="8" spans="1:11" ht="13.5" customHeight="1" hidden="1">
      <c r="A8" s="13" t="s">
        <v>8</v>
      </c>
      <c r="B8" s="31"/>
      <c r="C8" s="129"/>
      <c r="D8" s="129"/>
      <c r="E8" s="129"/>
      <c r="F8" s="59"/>
      <c r="G8" s="59"/>
      <c r="H8" s="59"/>
      <c r="I8" s="59"/>
      <c r="J8" s="59"/>
      <c r="K8" s="106"/>
    </row>
    <row r="9" spans="1:11" ht="15" customHeight="1" hidden="1">
      <c r="A9" s="13" t="s">
        <v>9</v>
      </c>
      <c r="B9" s="31"/>
      <c r="C9" s="129"/>
      <c r="D9" s="129"/>
      <c r="E9" s="129"/>
      <c r="F9" s="130"/>
      <c r="G9" s="130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9"/>
      <c r="D10" s="129"/>
      <c r="E10" s="129"/>
      <c r="F10" s="130"/>
      <c r="G10" s="130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9"/>
      <c r="D11" s="129"/>
      <c r="E11" s="129"/>
      <c r="F11" s="130"/>
      <c r="G11" s="130"/>
      <c r="H11" s="59"/>
      <c r="I11" s="59"/>
      <c r="J11" s="59"/>
      <c r="K11" s="52"/>
    </row>
    <row r="12" spans="1:11" ht="15" customHeight="1" hidden="1">
      <c r="A12" s="13" t="s">
        <v>96</v>
      </c>
      <c r="B12" s="31"/>
      <c r="C12" s="129"/>
      <c r="D12" s="129"/>
      <c r="E12" s="129"/>
      <c r="F12" s="130"/>
      <c r="G12" s="130"/>
      <c r="H12" s="59"/>
      <c r="I12" s="59"/>
      <c r="J12" s="59"/>
      <c r="K12" s="52"/>
    </row>
    <row r="13" spans="1:11" ht="15" customHeight="1" hidden="1">
      <c r="A13" s="13" t="s">
        <v>97</v>
      </c>
      <c r="B13" s="31"/>
      <c r="C13" s="129"/>
      <c r="D13" s="129"/>
      <c r="E13" s="129"/>
      <c r="F13" s="130"/>
      <c r="G13" s="130"/>
      <c r="H13" s="59"/>
      <c r="I13" s="59"/>
      <c r="J13" s="59"/>
      <c r="K13" s="52"/>
    </row>
    <row r="14" spans="1:11" ht="15" customHeight="1" hidden="1">
      <c r="A14" s="13" t="s">
        <v>130</v>
      </c>
      <c r="B14" s="31"/>
      <c r="C14" s="129"/>
      <c r="D14" s="129"/>
      <c r="E14" s="129"/>
      <c r="F14" s="130"/>
      <c r="G14" s="130"/>
      <c r="H14" s="59"/>
      <c r="I14" s="59"/>
      <c r="J14" s="59"/>
      <c r="K14" s="52"/>
    </row>
    <row r="15" spans="1:11" ht="15" customHeight="1" hidden="1">
      <c r="A15" s="13" t="s">
        <v>558</v>
      </c>
      <c r="B15" s="31"/>
      <c r="C15" s="129"/>
      <c r="D15" s="129"/>
      <c r="E15" s="129"/>
      <c r="F15" s="130"/>
      <c r="G15" s="130"/>
      <c r="H15" s="34">
        <v>0</v>
      </c>
      <c r="I15" s="34">
        <v>0</v>
      </c>
      <c r="J15" s="34">
        <v>0</v>
      </c>
      <c r="K15" s="52"/>
    </row>
    <row r="16" spans="1:11" ht="15" customHeight="1">
      <c r="A16" s="13" t="s">
        <v>559</v>
      </c>
      <c r="B16" s="31"/>
      <c r="C16" s="129"/>
      <c r="D16" s="129"/>
      <c r="E16" s="129"/>
      <c r="F16" s="130"/>
      <c r="G16" s="130"/>
      <c r="H16" s="34">
        <v>0</v>
      </c>
      <c r="I16" s="34">
        <v>0</v>
      </c>
      <c r="J16" s="34">
        <v>0</v>
      </c>
      <c r="K16" s="52"/>
    </row>
    <row r="17" spans="1:11" ht="15" customHeight="1">
      <c r="A17" s="13" t="s">
        <v>560</v>
      </c>
      <c r="B17" s="31"/>
      <c r="C17" s="129"/>
      <c r="D17" s="129"/>
      <c r="E17" s="129"/>
      <c r="F17" s="130"/>
      <c r="G17" s="130"/>
      <c r="H17" s="34">
        <v>0</v>
      </c>
      <c r="I17" s="34">
        <v>0</v>
      </c>
      <c r="J17" s="34">
        <v>0</v>
      </c>
      <c r="K17" s="52"/>
    </row>
    <row r="18" spans="1:11" ht="15" customHeight="1">
      <c r="A18" s="13" t="s">
        <v>561</v>
      </c>
      <c r="B18" s="31"/>
      <c r="C18" s="129"/>
      <c r="D18" s="129"/>
      <c r="E18" s="129"/>
      <c r="F18" s="130"/>
      <c r="G18" s="130"/>
      <c r="H18" s="34">
        <v>0</v>
      </c>
      <c r="I18" s="34">
        <v>0</v>
      </c>
      <c r="J18" s="34">
        <v>0</v>
      </c>
      <c r="K18" s="52"/>
    </row>
    <row r="19" spans="1:11" ht="15" customHeight="1">
      <c r="A19" s="13" t="s">
        <v>562</v>
      </c>
      <c r="B19" s="31"/>
      <c r="C19" s="129"/>
      <c r="D19" s="129"/>
      <c r="E19" s="129"/>
      <c r="F19" s="130"/>
      <c r="G19" s="130"/>
      <c r="H19" s="34">
        <f aca="true" t="shared" si="0" ref="H19:J20">SUM(H21)</f>
        <v>0</v>
      </c>
      <c r="I19" s="34">
        <f t="shared" si="0"/>
        <v>0</v>
      </c>
      <c r="J19" s="34">
        <f t="shared" si="0"/>
        <v>0</v>
      </c>
      <c r="K19" s="52"/>
    </row>
    <row r="20" spans="1:11" ht="15" customHeight="1">
      <c r="A20" s="13" t="s">
        <v>563</v>
      </c>
      <c r="B20" s="31"/>
      <c r="C20" s="129"/>
      <c r="D20" s="129"/>
      <c r="E20" s="129"/>
      <c r="F20" s="130"/>
      <c r="G20" s="130"/>
      <c r="H20" s="34">
        <f t="shared" si="0"/>
        <v>0</v>
      </c>
      <c r="I20" s="34">
        <f t="shared" si="0"/>
        <v>0</v>
      </c>
      <c r="J20" s="34">
        <f t="shared" si="0"/>
        <v>0</v>
      </c>
      <c r="K20" s="52"/>
    </row>
    <row r="21" spans="1:11" ht="15" customHeight="1">
      <c r="A21" s="26"/>
      <c r="B21" s="42"/>
      <c r="C21" s="26"/>
      <c r="D21" s="43"/>
      <c r="E21" s="43"/>
      <c r="F21" s="44"/>
      <c r="G21" s="44"/>
      <c r="H21" s="44"/>
      <c r="I21" s="44"/>
      <c r="J21" s="44"/>
      <c r="K21" s="72"/>
    </row>
    <row r="22" spans="1:10" ht="16.5">
      <c r="A22" s="10" t="s">
        <v>598</v>
      </c>
      <c r="E22" s="5"/>
      <c r="J22" s="6"/>
    </row>
    <row r="23" ht="16.5">
      <c r="A23" s="39"/>
    </row>
    <row r="24" ht="16.5">
      <c r="A24" s="39"/>
    </row>
    <row r="25" ht="16.5">
      <c r="A25" s="36"/>
    </row>
    <row r="26" ht="16.5">
      <c r="A26" s="36"/>
    </row>
    <row r="27" ht="16.5">
      <c r="A27" s="36"/>
    </row>
  </sheetData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6">
      <pane xSplit="1" topLeftCell="B1" activePane="topRight" state="frozen"/>
      <selection pane="topLeft" activeCell="A1" sqref="A1"/>
      <selection pane="topRight" activeCell="A32" sqref="A32"/>
    </sheetView>
  </sheetViews>
  <sheetFormatPr defaultColWidth="9.00390625" defaultRowHeight="15.75"/>
  <cols>
    <col min="1" max="1" width="13.875" style="10" customWidth="1"/>
    <col min="2" max="2" width="6.125" style="10" customWidth="1"/>
    <col min="3" max="3" width="8.25390625" style="6" customWidth="1"/>
    <col min="4" max="4" width="7.625" style="6" customWidth="1"/>
    <col min="5" max="5" width="11.25390625" style="6" customWidth="1"/>
    <col min="6" max="6" width="8.625" style="5" customWidth="1"/>
    <col min="7" max="7" width="9.875" style="5" customWidth="1"/>
    <col min="8" max="8" width="10.25390625" style="5" customWidth="1"/>
    <col min="9" max="9" width="8.625" style="5" customWidth="1"/>
    <col min="10" max="10" width="11.625" style="5" customWidth="1"/>
    <col min="11" max="11" width="29.625" style="6" customWidth="1"/>
    <col min="12" max="16384" width="9.00390625" style="6" customWidth="1"/>
  </cols>
  <sheetData>
    <row r="1" spans="1:11" s="18" customFormat="1" ht="27.75">
      <c r="A1" s="1" t="s">
        <v>622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407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501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3.5" customHeight="1" hidden="1">
      <c r="A5" s="13" t="s">
        <v>101</v>
      </c>
      <c r="B5" s="125"/>
      <c r="C5" s="126"/>
      <c r="D5" s="126"/>
      <c r="E5" s="126"/>
      <c r="F5" s="127"/>
      <c r="G5" s="127"/>
      <c r="H5" s="127"/>
      <c r="I5" s="127"/>
      <c r="J5" s="127"/>
      <c r="K5" s="128"/>
    </row>
    <row r="6" spans="1:11" ht="13.5" customHeight="1" hidden="1">
      <c r="A6" s="13" t="s">
        <v>103</v>
      </c>
      <c r="B6" s="31"/>
      <c r="C6" s="129"/>
      <c r="D6" s="129"/>
      <c r="E6" s="129"/>
      <c r="F6" s="59"/>
      <c r="G6" s="59"/>
      <c r="H6" s="59"/>
      <c r="I6" s="59"/>
      <c r="J6" s="59"/>
      <c r="K6" s="106"/>
    </row>
    <row r="7" spans="1:11" ht="13.5" customHeight="1" hidden="1">
      <c r="A7" s="13" t="s">
        <v>7</v>
      </c>
      <c r="B7" s="31"/>
      <c r="C7" s="129"/>
      <c r="D7" s="129"/>
      <c r="E7" s="129"/>
      <c r="F7" s="59"/>
      <c r="G7" s="59"/>
      <c r="H7" s="59"/>
      <c r="I7" s="59"/>
      <c r="J7" s="59"/>
      <c r="K7" s="106"/>
    </row>
    <row r="8" spans="1:11" ht="13.5" customHeight="1" hidden="1">
      <c r="A8" s="13" t="s">
        <v>8</v>
      </c>
      <c r="B8" s="31"/>
      <c r="C8" s="129"/>
      <c r="D8" s="129"/>
      <c r="E8" s="129"/>
      <c r="F8" s="59"/>
      <c r="G8" s="59"/>
      <c r="H8" s="59"/>
      <c r="I8" s="59"/>
      <c r="J8" s="59"/>
      <c r="K8" s="106"/>
    </row>
    <row r="9" spans="1:11" ht="15" customHeight="1" hidden="1">
      <c r="A9" s="13" t="s">
        <v>9</v>
      </c>
      <c r="B9" s="31"/>
      <c r="C9" s="129"/>
      <c r="D9" s="129"/>
      <c r="E9" s="129"/>
      <c r="F9" s="130"/>
      <c r="G9" s="130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9"/>
      <c r="D10" s="129"/>
      <c r="E10" s="129"/>
      <c r="F10" s="130"/>
      <c r="G10" s="130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9"/>
      <c r="D11" s="129"/>
      <c r="E11" s="129"/>
      <c r="F11" s="130"/>
      <c r="G11" s="130"/>
      <c r="H11" s="59"/>
      <c r="I11" s="59"/>
      <c r="J11" s="59"/>
      <c r="K11" s="52"/>
    </row>
    <row r="12" spans="1:11" ht="15" customHeight="1" hidden="1">
      <c r="A12" s="13" t="s">
        <v>96</v>
      </c>
      <c r="B12" s="31"/>
      <c r="C12" s="129"/>
      <c r="D12" s="129"/>
      <c r="E12" s="129"/>
      <c r="F12" s="130"/>
      <c r="G12" s="130"/>
      <c r="H12" s="59"/>
      <c r="I12" s="59"/>
      <c r="J12" s="59"/>
      <c r="K12" s="52"/>
    </row>
    <row r="13" spans="1:11" ht="15" customHeight="1" hidden="1">
      <c r="A13" s="13" t="s">
        <v>97</v>
      </c>
      <c r="B13" s="31"/>
      <c r="C13" s="129"/>
      <c r="D13" s="129"/>
      <c r="E13" s="129"/>
      <c r="F13" s="130"/>
      <c r="G13" s="130"/>
      <c r="H13" s="59"/>
      <c r="I13" s="59"/>
      <c r="J13" s="59"/>
      <c r="K13" s="52"/>
    </row>
    <row r="14" spans="1:11" ht="15" customHeight="1" hidden="1">
      <c r="A14" s="13" t="s">
        <v>130</v>
      </c>
      <c r="B14" s="31"/>
      <c r="C14" s="129"/>
      <c r="D14" s="129"/>
      <c r="E14" s="129"/>
      <c r="F14" s="130"/>
      <c r="G14" s="130"/>
      <c r="H14" s="59"/>
      <c r="I14" s="59"/>
      <c r="J14" s="59"/>
      <c r="K14" s="52"/>
    </row>
    <row r="15" spans="1:11" ht="15" customHeight="1" hidden="1">
      <c r="A15" s="13" t="s">
        <v>526</v>
      </c>
      <c r="B15" s="31">
        <v>13</v>
      </c>
      <c r="C15" s="516" t="s">
        <v>372</v>
      </c>
      <c r="D15" s="561"/>
      <c r="E15" s="561"/>
      <c r="F15" s="561"/>
      <c r="G15" s="561"/>
      <c r="H15" s="562"/>
      <c r="I15" s="329">
        <v>84</v>
      </c>
      <c r="J15" s="329">
        <v>427.4</v>
      </c>
      <c r="K15" s="477" t="s">
        <v>493</v>
      </c>
    </row>
    <row r="16" spans="1:11" ht="51.75" customHeight="1" hidden="1">
      <c r="A16" s="13"/>
      <c r="B16" s="31"/>
      <c r="C16" s="490"/>
      <c r="D16" s="561"/>
      <c r="E16" s="561"/>
      <c r="F16" s="561"/>
      <c r="G16" s="561"/>
      <c r="H16" s="562"/>
      <c r="I16" s="329"/>
      <c r="J16" s="329"/>
      <c r="K16" s="502"/>
    </row>
    <row r="17" spans="1:11" ht="15" customHeight="1">
      <c r="A17" s="13" t="s">
        <v>527</v>
      </c>
      <c r="B17" s="31">
        <v>13</v>
      </c>
      <c r="C17" s="516" t="s">
        <v>491</v>
      </c>
      <c r="D17" s="561"/>
      <c r="E17" s="561"/>
      <c r="F17" s="561"/>
      <c r="G17" s="561"/>
      <c r="H17" s="562"/>
      <c r="I17" s="329">
        <v>320.75</v>
      </c>
      <c r="J17" s="329">
        <v>465.65</v>
      </c>
      <c r="K17" s="516" t="s">
        <v>492</v>
      </c>
    </row>
    <row r="18" spans="1:11" ht="51.75" customHeight="1">
      <c r="A18" s="13"/>
      <c r="B18" s="31"/>
      <c r="C18" s="490"/>
      <c r="D18" s="561"/>
      <c r="E18" s="561"/>
      <c r="F18" s="561"/>
      <c r="G18" s="561"/>
      <c r="H18" s="562"/>
      <c r="I18" s="34"/>
      <c r="J18" s="34"/>
      <c r="K18" s="502"/>
    </row>
    <row r="19" spans="1:11" ht="15" customHeight="1">
      <c r="A19" s="13" t="s">
        <v>528</v>
      </c>
      <c r="B19" s="31">
        <v>13</v>
      </c>
      <c r="C19" s="516" t="s">
        <v>491</v>
      </c>
      <c r="D19" s="561"/>
      <c r="E19" s="561"/>
      <c r="F19" s="561"/>
      <c r="G19" s="561"/>
      <c r="H19" s="562"/>
      <c r="I19" s="329">
        <v>320.75</v>
      </c>
      <c r="J19" s="329">
        <v>465.65</v>
      </c>
      <c r="K19" s="516" t="s">
        <v>492</v>
      </c>
    </row>
    <row r="20" spans="1:11" ht="51.75" customHeight="1">
      <c r="A20" s="13"/>
      <c r="B20" s="31"/>
      <c r="C20" s="490"/>
      <c r="D20" s="561"/>
      <c r="E20" s="561"/>
      <c r="F20" s="561"/>
      <c r="G20" s="561"/>
      <c r="H20" s="562"/>
      <c r="I20" s="34"/>
      <c r="J20" s="34"/>
      <c r="K20" s="502"/>
    </row>
    <row r="21" spans="1:11" ht="15" customHeight="1">
      <c r="A21" s="13" t="s">
        <v>529</v>
      </c>
      <c r="B21" s="31">
        <v>13</v>
      </c>
      <c r="C21" s="516" t="s">
        <v>491</v>
      </c>
      <c r="D21" s="561"/>
      <c r="E21" s="561"/>
      <c r="F21" s="561"/>
      <c r="G21" s="561"/>
      <c r="H21" s="562"/>
      <c r="I21" s="329">
        <v>323</v>
      </c>
      <c r="J21" s="329">
        <v>465.65</v>
      </c>
      <c r="K21" s="516" t="s">
        <v>492</v>
      </c>
    </row>
    <row r="22" spans="1:11" ht="51.75" customHeight="1">
      <c r="A22" s="13"/>
      <c r="B22" s="31"/>
      <c r="C22" s="490"/>
      <c r="D22" s="561"/>
      <c r="E22" s="561"/>
      <c r="F22" s="561"/>
      <c r="G22" s="561"/>
      <c r="H22" s="562"/>
      <c r="I22" s="34"/>
      <c r="J22" s="34"/>
      <c r="K22" s="502"/>
    </row>
    <row r="23" spans="1:11" ht="15" customHeight="1">
      <c r="A23" s="13" t="s">
        <v>530</v>
      </c>
      <c r="B23" s="31">
        <v>13</v>
      </c>
      <c r="C23" s="516" t="s">
        <v>491</v>
      </c>
      <c r="D23" s="561"/>
      <c r="E23" s="561"/>
      <c r="F23" s="561"/>
      <c r="G23" s="561"/>
      <c r="H23" s="562"/>
      <c r="I23" s="280">
        <v>323</v>
      </c>
      <c r="J23" s="280">
        <v>466</v>
      </c>
      <c r="K23" s="516" t="s">
        <v>492</v>
      </c>
    </row>
    <row r="24" spans="1:11" ht="51.75" customHeight="1">
      <c r="A24" s="13"/>
      <c r="B24" s="31"/>
      <c r="C24" s="490"/>
      <c r="D24" s="561"/>
      <c r="E24" s="561"/>
      <c r="F24" s="561"/>
      <c r="G24" s="561"/>
      <c r="H24" s="562"/>
      <c r="I24" s="34"/>
      <c r="J24" s="34"/>
      <c r="K24" s="502"/>
    </row>
    <row r="25" spans="1:11" ht="15" customHeight="1">
      <c r="A25" s="13" t="s">
        <v>563</v>
      </c>
      <c r="B25" s="31">
        <v>13</v>
      </c>
      <c r="C25" s="516" t="s">
        <v>491</v>
      </c>
      <c r="D25" s="561"/>
      <c r="E25" s="561"/>
      <c r="F25" s="561"/>
      <c r="G25" s="561"/>
      <c r="H25" s="562"/>
      <c r="I25" s="280">
        <f>SUM(I28:I44)</f>
        <v>532.2</v>
      </c>
      <c r="J25" s="280">
        <f>SUM(J28:J44)</f>
        <v>532.2</v>
      </c>
      <c r="K25" s="516" t="s">
        <v>492</v>
      </c>
    </row>
    <row r="26" spans="1:11" ht="51.75" customHeight="1">
      <c r="A26" s="13"/>
      <c r="B26" s="31"/>
      <c r="C26" s="490"/>
      <c r="D26" s="561"/>
      <c r="E26" s="561"/>
      <c r="F26" s="561"/>
      <c r="G26" s="561"/>
      <c r="H26" s="562"/>
      <c r="I26" s="34"/>
      <c r="J26" s="34"/>
      <c r="K26" s="502"/>
    </row>
    <row r="27" spans="1:11" ht="16.5" customHeight="1">
      <c r="A27" s="36"/>
      <c r="B27" s="37"/>
      <c r="C27" s="10"/>
      <c r="D27" s="38"/>
      <c r="E27" s="38"/>
      <c r="F27" s="35"/>
      <c r="G27" s="35"/>
      <c r="H27" s="34"/>
      <c r="I27" s="34"/>
      <c r="J27" s="34"/>
      <c r="K27" s="38"/>
    </row>
    <row r="28" spans="1:11" ht="15" customHeight="1">
      <c r="A28" s="178" t="s">
        <v>490</v>
      </c>
      <c r="B28" s="31">
        <v>59</v>
      </c>
      <c r="C28" s="31" t="s">
        <v>85</v>
      </c>
      <c r="D28" s="31" t="s">
        <v>169</v>
      </c>
      <c r="E28" s="179" t="s">
        <v>170</v>
      </c>
      <c r="F28" s="219" t="s">
        <v>411</v>
      </c>
      <c r="G28" s="219" t="s">
        <v>411</v>
      </c>
      <c r="H28" s="219" t="s">
        <v>411</v>
      </c>
      <c r="I28" s="219" t="s">
        <v>411</v>
      </c>
      <c r="J28" s="219" t="s">
        <v>411</v>
      </c>
      <c r="K28" s="180" t="s">
        <v>171</v>
      </c>
    </row>
    <row r="29" spans="1:11" ht="15" customHeight="1">
      <c r="A29" s="178" t="s">
        <v>489</v>
      </c>
      <c r="B29" s="31">
        <v>59</v>
      </c>
      <c r="C29" s="31" t="s">
        <v>85</v>
      </c>
      <c r="D29" s="31" t="s">
        <v>167</v>
      </c>
      <c r="E29" s="182" t="s">
        <v>89</v>
      </c>
      <c r="F29" s="219" t="s">
        <v>411</v>
      </c>
      <c r="G29" s="219" t="s">
        <v>411</v>
      </c>
      <c r="H29" s="322">
        <v>17</v>
      </c>
      <c r="I29" s="322">
        <v>44.3</v>
      </c>
      <c r="J29" s="322">
        <v>44.3</v>
      </c>
      <c r="K29" s="180" t="s">
        <v>161</v>
      </c>
    </row>
    <row r="30" spans="1:11" ht="15" customHeight="1">
      <c r="A30" s="178" t="s">
        <v>375</v>
      </c>
      <c r="B30" s="31">
        <v>59</v>
      </c>
      <c r="C30" s="31" t="s">
        <v>85</v>
      </c>
      <c r="D30" s="31" t="s">
        <v>167</v>
      </c>
      <c r="E30" s="182" t="s">
        <v>89</v>
      </c>
      <c r="F30" s="320">
        <v>5</v>
      </c>
      <c r="G30" s="320">
        <v>90</v>
      </c>
      <c r="H30" s="322">
        <v>2</v>
      </c>
      <c r="I30" s="322">
        <v>7.2</v>
      </c>
      <c r="J30" s="322">
        <v>7.2</v>
      </c>
      <c r="K30" s="180" t="s">
        <v>161</v>
      </c>
    </row>
    <row r="31" spans="1:11" ht="15" customHeight="1">
      <c r="A31" s="183" t="s">
        <v>512</v>
      </c>
      <c r="B31" s="152">
        <v>59</v>
      </c>
      <c r="C31" s="152" t="s">
        <v>85</v>
      </c>
      <c r="D31" s="152" t="s">
        <v>167</v>
      </c>
      <c r="E31" s="344" t="s">
        <v>168</v>
      </c>
      <c r="F31" s="321">
        <v>10</v>
      </c>
      <c r="G31" s="321">
        <v>70</v>
      </c>
      <c r="H31" s="323">
        <v>3</v>
      </c>
      <c r="I31" s="323">
        <v>9</v>
      </c>
      <c r="J31" s="323">
        <v>9</v>
      </c>
      <c r="K31" s="338" t="s">
        <v>172</v>
      </c>
    </row>
    <row r="32" spans="1:11" s="18" customFormat="1" ht="27.75">
      <c r="A32" s="1" t="s">
        <v>624</v>
      </c>
      <c r="B32" s="1"/>
      <c r="C32" s="46"/>
      <c r="D32" s="46"/>
      <c r="E32" s="46"/>
      <c r="F32" s="47"/>
      <c r="G32" s="47"/>
      <c r="H32" s="47"/>
      <c r="I32" s="47"/>
      <c r="J32" s="47"/>
      <c r="K32" s="46"/>
    </row>
    <row r="33" spans="1:11" s="18" customFormat="1" ht="12" customHeight="1">
      <c r="A33" s="7"/>
      <c r="B33" s="1"/>
      <c r="C33" s="16"/>
      <c r="D33" s="16"/>
      <c r="E33" s="16"/>
      <c r="F33" s="17"/>
      <c r="G33" s="17"/>
      <c r="H33" s="17"/>
      <c r="I33" s="17"/>
      <c r="J33" s="17"/>
      <c r="K33" s="16"/>
    </row>
    <row r="34" spans="1:11" ht="24.75" customHeight="1">
      <c r="A34" s="19" t="s">
        <v>407</v>
      </c>
      <c r="B34" s="20" t="s">
        <v>99</v>
      </c>
      <c r="C34" s="21" t="s">
        <v>35</v>
      </c>
      <c r="D34" s="23" t="s">
        <v>36</v>
      </c>
      <c r="E34" s="23" t="s">
        <v>296</v>
      </c>
      <c r="F34" s="24" t="s">
        <v>297</v>
      </c>
      <c r="G34" s="24" t="s">
        <v>298</v>
      </c>
      <c r="H34" s="24" t="s">
        <v>501</v>
      </c>
      <c r="I34" s="24" t="s">
        <v>2</v>
      </c>
      <c r="J34" s="24" t="s">
        <v>564</v>
      </c>
      <c r="K34" s="25" t="s">
        <v>38</v>
      </c>
    </row>
    <row r="35" spans="1:11" ht="24">
      <c r="A35" s="26" t="s">
        <v>39</v>
      </c>
      <c r="B35" s="27" t="s">
        <v>34</v>
      </c>
      <c r="C35" s="26" t="s">
        <v>40</v>
      </c>
      <c r="D35" s="28"/>
      <c r="E35" s="28"/>
      <c r="F35" s="29" t="s">
        <v>41</v>
      </c>
      <c r="G35" s="29" t="s">
        <v>41</v>
      </c>
      <c r="H35" s="29" t="s">
        <v>6</v>
      </c>
      <c r="I35" s="12" t="s">
        <v>157</v>
      </c>
      <c r="J35" s="12" t="s">
        <v>157</v>
      </c>
      <c r="K35" s="28"/>
    </row>
    <row r="36" spans="1:11" ht="15" customHeight="1">
      <c r="A36" s="178" t="s">
        <v>511</v>
      </c>
      <c r="B36" s="31">
        <v>63</v>
      </c>
      <c r="C36" s="181" t="s">
        <v>177</v>
      </c>
      <c r="D36" s="31" t="s">
        <v>182</v>
      </c>
      <c r="E36" s="182" t="s">
        <v>495</v>
      </c>
      <c r="F36" s="320">
        <v>3.5</v>
      </c>
      <c r="G36" s="320">
        <v>46</v>
      </c>
      <c r="H36" s="322">
        <v>14</v>
      </c>
      <c r="I36" s="322">
        <v>45.2</v>
      </c>
      <c r="J36" s="322">
        <v>45.2</v>
      </c>
      <c r="K36" s="180" t="s">
        <v>172</v>
      </c>
    </row>
    <row r="37" spans="1:11" ht="15" customHeight="1">
      <c r="A37" s="178" t="s">
        <v>367</v>
      </c>
      <c r="B37" s="31">
        <v>70</v>
      </c>
      <c r="C37" s="181" t="s">
        <v>178</v>
      </c>
      <c r="D37" s="31" t="s">
        <v>182</v>
      </c>
      <c r="E37" s="182" t="s">
        <v>496</v>
      </c>
      <c r="F37" s="320">
        <v>12</v>
      </c>
      <c r="G37" s="320">
        <v>500</v>
      </c>
      <c r="H37" s="322">
        <v>18</v>
      </c>
      <c r="I37" s="322">
        <v>68.1</v>
      </c>
      <c r="J37" s="322">
        <v>68.1</v>
      </c>
      <c r="K37" s="180" t="s">
        <v>172</v>
      </c>
    </row>
    <row r="38" spans="1:11" ht="15" customHeight="1">
      <c r="A38" s="178" t="s">
        <v>368</v>
      </c>
      <c r="B38" s="31">
        <v>58</v>
      </c>
      <c r="C38" s="181" t="s">
        <v>177</v>
      </c>
      <c r="D38" s="31" t="s">
        <v>182</v>
      </c>
      <c r="E38" s="182" t="s">
        <v>497</v>
      </c>
      <c r="F38" s="320">
        <v>19</v>
      </c>
      <c r="G38" s="320">
        <v>145</v>
      </c>
      <c r="H38" s="322">
        <v>4.2</v>
      </c>
      <c r="I38" s="322">
        <v>23.8</v>
      </c>
      <c r="J38" s="322">
        <v>23.8</v>
      </c>
      <c r="K38" s="180" t="s">
        <v>172</v>
      </c>
    </row>
    <row r="39" spans="1:11" ht="15" customHeight="1">
      <c r="A39" s="178" t="s">
        <v>369</v>
      </c>
      <c r="B39" s="31">
        <v>66</v>
      </c>
      <c r="C39" s="181" t="s">
        <v>177</v>
      </c>
      <c r="D39" s="31" t="s">
        <v>182</v>
      </c>
      <c r="E39" s="182" t="s">
        <v>89</v>
      </c>
      <c r="F39" s="320">
        <v>4.2</v>
      </c>
      <c r="G39" s="320">
        <v>445</v>
      </c>
      <c r="H39" s="322">
        <v>14</v>
      </c>
      <c r="I39" s="322">
        <v>57</v>
      </c>
      <c r="J39" s="322">
        <v>57</v>
      </c>
      <c r="K39" s="180" t="s">
        <v>172</v>
      </c>
    </row>
    <row r="40" spans="1:11" ht="15" customHeight="1">
      <c r="A40" s="178" t="s">
        <v>374</v>
      </c>
      <c r="B40" s="31">
        <v>56</v>
      </c>
      <c r="C40" s="181" t="s">
        <v>179</v>
      </c>
      <c r="D40" s="31" t="s">
        <v>181</v>
      </c>
      <c r="E40" s="182" t="s">
        <v>89</v>
      </c>
      <c r="F40" s="320">
        <v>11.3</v>
      </c>
      <c r="G40" s="320">
        <v>600</v>
      </c>
      <c r="H40" s="322">
        <v>39</v>
      </c>
      <c r="I40" s="322">
        <v>162.5</v>
      </c>
      <c r="J40" s="322">
        <v>162.5</v>
      </c>
      <c r="K40" s="180" t="s">
        <v>172</v>
      </c>
    </row>
    <row r="41" spans="1:11" ht="15" customHeight="1">
      <c r="A41" s="178" t="s">
        <v>373</v>
      </c>
      <c r="B41" s="31">
        <v>57</v>
      </c>
      <c r="C41" s="31" t="s">
        <v>85</v>
      </c>
      <c r="D41" s="31" t="s">
        <v>181</v>
      </c>
      <c r="E41" s="179" t="s">
        <v>170</v>
      </c>
      <c r="F41" s="320">
        <v>5.5</v>
      </c>
      <c r="G41" s="320">
        <v>210</v>
      </c>
      <c r="H41" s="322">
        <v>6.7</v>
      </c>
      <c r="I41" s="322">
        <v>36</v>
      </c>
      <c r="J41" s="322">
        <v>36</v>
      </c>
      <c r="K41" s="180" t="s">
        <v>172</v>
      </c>
    </row>
    <row r="42" spans="1:11" ht="15" customHeight="1">
      <c r="A42" s="178" t="s">
        <v>376</v>
      </c>
      <c r="B42" s="31">
        <v>48</v>
      </c>
      <c r="C42" s="181" t="s">
        <v>178</v>
      </c>
      <c r="D42" s="31" t="s">
        <v>181</v>
      </c>
      <c r="E42" s="182" t="s">
        <v>89</v>
      </c>
      <c r="F42" s="219" t="s">
        <v>411</v>
      </c>
      <c r="G42" s="219" t="s">
        <v>411</v>
      </c>
      <c r="H42" s="322">
        <v>5.6</v>
      </c>
      <c r="I42" s="322">
        <v>26.2</v>
      </c>
      <c r="J42" s="322">
        <v>26.2</v>
      </c>
      <c r="K42" s="180" t="s">
        <v>172</v>
      </c>
    </row>
    <row r="43" spans="1:11" ht="15" customHeight="1">
      <c r="A43" s="178" t="s">
        <v>370</v>
      </c>
      <c r="B43" s="31">
        <v>71</v>
      </c>
      <c r="C43" s="181" t="s">
        <v>180</v>
      </c>
      <c r="D43" s="31" t="s">
        <v>181</v>
      </c>
      <c r="E43" s="182" t="s">
        <v>89</v>
      </c>
      <c r="F43" s="320">
        <v>11.3</v>
      </c>
      <c r="G43" s="320">
        <v>529</v>
      </c>
      <c r="H43" s="322">
        <v>10</v>
      </c>
      <c r="I43" s="322">
        <v>30.9</v>
      </c>
      <c r="J43" s="322">
        <v>30.9</v>
      </c>
      <c r="K43" s="180" t="s">
        <v>172</v>
      </c>
    </row>
    <row r="44" spans="1:11" ht="15" customHeight="1">
      <c r="A44" s="183" t="s">
        <v>371</v>
      </c>
      <c r="B44" s="152">
        <v>86</v>
      </c>
      <c r="C44" s="152" t="s">
        <v>85</v>
      </c>
      <c r="D44" s="152" t="s">
        <v>494</v>
      </c>
      <c r="E44" s="184" t="s">
        <v>366</v>
      </c>
      <c r="F44" s="321">
        <v>12</v>
      </c>
      <c r="G44" s="321">
        <v>82</v>
      </c>
      <c r="H44" s="323">
        <v>3.8</v>
      </c>
      <c r="I44" s="323">
        <v>22</v>
      </c>
      <c r="J44" s="323">
        <v>22</v>
      </c>
      <c r="K44" s="139" t="s">
        <v>347</v>
      </c>
    </row>
    <row r="45" ht="16.5">
      <c r="A45" s="10" t="s">
        <v>598</v>
      </c>
    </row>
    <row r="46" spans="1:8" ht="16.5">
      <c r="A46" s="39"/>
      <c r="H46" s="277">
        <f>SUM(H29:H44)</f>
        <v>137.3</v>
      </c>
    </row>
    <row r="47" ht="16.5">
      <c r="A47" s="36"/>
    </row>
    <row r="48" ht="16.5">
      <c r="A48" s="36"/>
    </row>
    <row r="49" ht="16.5">
      <c r="A49" s="36"/>
    </row>
  </sheetData>
  <mergeCells count="12">
    <mergeCell ref="C25:H26"/>
    <mergeCell ref="K25:K26"/>
    <mergeCell ref="K23:K24"/>
    <mergeCell ref="C23:H24"/>
    <mergeCell ref="C15:H16"/>
    <mergeCell ref="K15:K16"/>
    <mergeCell ref="C17:H18"/>
    <mergeCell ref="K17:K18"/>
    <mergeCell ref="C19:H20"/>
    <mergeCell ref="K19:K20"/>
    <mergeCell ref="C21:H22"/>
    <mergeCell ref="K21:K22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00390625" defaultRowHeight="15.75"/>
  <cols>
    <col min="1" max="1" width="13.125" style="10" customWidth="1"/>
    <col min="2" max="2" width="6.125" style="10" customWidth="1"/>
    <col min="3" max="3" width="8.25390625" style="6" customWidth="1"/>
    <col min="4" max="4" width="7.625" style="6" customWidth="1"/>
    <col min="5" max="5" width="11.875" style="6" customWidth="1"/>
    <col min="6" max="6" width="8.75390625" style="5" customWidth="1"/>
    <col min="7" max="7" width="9.625" style="5" customWidth="1"/>
    <col min="8" max="8" width="10.375" style="5" customWidth="1"/>
    <col min="9" max="9" width="8.75390625" style="5" customWidth="1"/>
    <col min="10" max="10" width="11.625" style="5" customWidth="1"/>
    <col min="11" max="11" width="29.125" style="6" customWidth="1"/>
    <col min="12" max="16384" width="9.00390625" style="6" customWidth="1"/>
  </cols>
  <sheetData>
    <row r="1" spans="1:11" s="18" customFormat="1" ht="27.75">
      <c r="A1" s="1" t="s">
        <v>623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407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501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3.5" customHeight="1" hidden="1">
      <c r="A5" s="13" t="s">
        <v>101</v>
      </c>
      <c r="B5" s="125"/>
      <c r="C5" s="126"/>
      <c r="D5" s="126"/>
      <c r="E5" s="126"/>
      <c r="F5" s="127"/>
      <c r="G5" s="127"/>
      <c r="H5" s="127"/>
      <c r="I5" s="127"/>
      <c r="J5" s="127"/>
      <c r="K5" s="128"/>
    </row>
    <row r="6" spans="1:11" ht="13.5" customHeight="1" hidden="1">
      <c r="A6" s="13" t="s">
        <v>103</v>
      </c>
      <c r="B6" s="31"/>
      <c r="C6" s="129"/>
      <c r="D6" s="129"/>
      <c r="E6" s="129"/>
      <c r="F6" s="59"/>
      <c r="G6" s="59"/>
      <c r="H6" s="59"/>
      <c r="I6" s="59"/>
      <c r="J6" s="59"/>
      <c r="K6" s="106"/>
    </row>
    <row r="7" spans="1:11" ht="13.5" customHeight="1" hidden="1">
      <c r="A7" s="13" t="s">
        <v>7</v>
      </c>
      <c r="B7" s="31"/>
      <c r="C7" s="129"/>
      <c r="D7" s="129"/>
      <c r="E7" s="129"/>
      <c r="F7" s="59"/>
      <c r="G7" s="59"/>
      <c r="H7" s="59"/>
      <c r="I7" s="59"/>
      <c r="J7" s="59"/>
      <c r="K7" s="106"/>
    </row>
    <row r="8" spans="1:11" ht="13.5" customHeight="1" hidden="1">
      <c r="A8" s="13" t="s">
        <v>8</v>
      </c>
      <c r="B8" s="31"/>
      <c r="C8" s="129"/>
      <c r="D8" s="129"/>
      <c r="E8" s="129"/>
      <c r="F8" s="59"/>
      <c r="G8" s="59"/>
      <c r="H8" s="59"/>
      <c r="I8" s="59"/>
      <c r="J8" s="59"/>
      <c r="K8" s="106"/>
    </row>
    <row r="9" spans="1:11" ht="15" customHeight="1" hidden="1">
      <c r="A9" s="13" t="s">
        <v>9</v>
      </c>
      <c r="B9" s="31"/>
      <c r="C9" s="129"/>
      <c r="D9" s="129"/>
      <c r="E9" s="129"/>
      <c r="F9" s="130"/>
      <c r="G9" s="130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9"/>
      <c r="D10" s="129"/>
      <c r="E10" s="129"/>
      <c r="F10" s="130"/>
      <c r="G10" s="130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9"/>
      <c r="D11" s="129"/>
      <c r="E11" s="129"/>
      <c r="F11" s="130"/>
      <c r="G11" s="130"/>
      <c r="H11" s="59"/>
      <c r="I11" s="59"/>
      <c r="J11" s="59"/>
      <c r="K11" s="52"/>
    </row>
    <row r="12" spans="1:11" ht="15" customHeight="1" hidden="1">
      <c r="A12" s="13" t="s">
        <v>96</v>
      </c>
      <c r="B12" s="31"/>
      <c r="C12" s="129"/>
      <c r="D12" s="129"/>
      <c r="E12" s="129"/>
      <c r="F12" s="130"/>
      <c r="G12" s="130"/>
      <c r="H12" s="59"/>
      <c r="I12" s="59"/>
      <c r="J12" s="59"/>
      <c r="K12" s="52"/>
    </row>
    <row r="13" spans="1:11" ht="15" customHeight="1" hidden="1">
      <c r="A13" s="13" t="s">
        <v>97</v>
      </c>
      <c r="B13" s="31"/>
      <c r="C13" s="129"/>
      <c r="D13" s="129"/>
      <c r="E13" s="129"/>
      <c r="F13" s="130"/>
      <c r="G13" s="130"/>
      <c r="H13" s="59"/>
      <c r="I13" s="59"/>
      <c r="J13" s="59"/>
      <c r="K13" s="52"/>
    </row>
    <row r="14" spans="1:11" ht="15" customHeight="1" hidden="1">
      <c r="A14" s="13" t="s">
        <v>130</v>
      </c>
      <c r="B14" s="31"/>
      <c r="C14" s="129"/>
      <c r="D14" s="129"/>
      <c r="E14" s="129"/>
      <c r="F14" s="130"/>
      <c r="G14" s="130"/>
      <c r="H14" s="59"/>
      <c r="I14" s="59"/>
      <c r="J14" s="59"/>
      <c r="K14" s="52"/>
    </row>
    <row r="15" spans="1:11" ht="15" customHeight="1" hidden="1">
      <c r="A15" s="13" t="s">
        <v>526</v>
      </c>
      <c r="B15" s="31">
        <v>7</v>
      </c>
      <c r="C15" s="516" t="s">
        <v>377</v>
      </c>
      <c r="D15" s="561"/>
      <c r="E15" s="561"/>
      <c r="F15" s="561"/>
      <c r="G15" s="561"/>
      <c r="H15" s="562"/>
      <c r="I15" s="251" t="s">
        <v>410</v>
      </c>
      <c r="J15" s="329">
        <v>52.7</v>
      </c>
      <c r="K15" s="516" t="s">
        <v>377</v>
      </c>
    </row>
    <row r="16" spans="1:11" ht="34.5" customHeight="1" hidden="1">
      <c r="A16" s="13"/>
      <c r="B16" s="31"/>
      <c r="C16" s="490"/>
      <c r="D16" s="561"/>
      <c r="E16" s="561"/>
      <c r="F16" s="561"/>
      <c r="G16" s="561"/>
      <c r="H16" s="562"/>
      <c r="I16" s="34"/>
      <c r="J16" s="329"/>
      <c r="K16" s="516"/>
    </row>
    <row r="17" spans="1:11" ht="15" customHeight="1">
      <c r="A17" s="13" t="s">
        <v>527</v>
      </c>
      <c r="B17" s="31">
        <v>7</v>
      </c>
      <c r="C17" s="516" t="s">
        <v>377</v>
      </c>
      <c r="D17" s="561"/>
      <c r="E17" s="561"/>
      <c r="F17" s="561"/>
      <c r="G17" s="561"/>
      <c r="H17" s="562"/>
      <c r="I17" s="329">
        <v>36.07</v>
      </c>
      <c r="J17" s="329">
        <v>58.7</v>
      </c>
      <c r="K17" s="516" t="s">
        <v>377</v>
      </c>
    </row>
    <row r="18" spans="1:11" ht="34.5" customHeight="1">
      <c r="A18" s="13"/>
      <c r="B18" s="31"/>
      <c r="C18" s="490"/>
      <c r="D18" s="561"/>
      <c r="E18" s="561"/>
      <c r="F18" s="561"/>
      <c r="G18" s="561"/>
      <c r="H18" s="562"/>
      <c r="I18" s="34"/>
      <c r="J18" s="34"/>
      <c r="K18" s="516"/>
    </row>
    <row r="19" spans="1:11" ht="15" customHeight="1">
      <c r="A19" s="13" t="s">
        <v>528</v>
      </c>
      <c r="B19" s="31">
        <v>7</v>
      </c>
      <c r="C19" s="516" t="s">
        <v>377</v>
      </c>
      <c r="D19" s="561"/>
      <c r="E19" s="561"/>
      <c r="F19" s="561"/>
      <c r="G19" s="561"/>
      <c r="H19" s="562"/>
      <c r="I19" s="329">
        <v>36.07</v>
      </c>
      <c r="J19" s="329">
        <v>58.7</v>
      </c>
      <c r="K19" s="516" t="s">
        <v>377</v>
      </c>
    </row>
    <row r="20" spans="1:11" ht="34.5" customHeight="1">
      <c r="A20" s="13"/>
      <c r="B20" s="31"/>
      <c r="C20" s="490"/>
      <c r="D20" s="561"/>
      <c r="E20" s="561"/>
      <c r="F20" s="561"/>
      <c r="G20" s="561"/>
      <c r="H20" s="562"/>
      <c r="I20" s="34"/>
      <c r="J20" s="34"/>
      <c r="K20" s="516"/>
    </row>
    <row r="21" spans="1:11" ht="15" customHeight="1">
      <c r="A21" s="13" t="s">
        <v>529</v>
      </c>
      <c r="B21" s="31">
        <v>7</v>
      </c>
      <c r="C21" s="516" t="s">
        <v>377</v>
      </c>
      <c r="D21" s="561"/>
      <c r="E21" s="561"/>
      <c r="F21" s="561"/>
      <c r="G21" s="561"/>
      <c r="H21" s="562"/>
      <c r="I21" s="329">
        <v>36.07</v>
      </c>
      <c r="J21" s="329">
        <v>58.7</v>
      </c>
      <c r="K21" s="516" t="s">
        <v>377</v>
      </c>
    </row>
    <row r="22" spans="1:11" ht="34.5" customHeight="1">
      <c r="A22" s="13"/>
      <c r="B22" s="31"/>
      <c r="C22" s="490"/>
      <c r="D22" s="561"/>
      <c r="E22" s="561"/>
      <c r="F22" s="561"/>
      <c r="G22" s="561"/>
      <c r="H22" s="562"/>
      <c r="I22" s="34"/>
      <c r="J22" s="34"/>
      <c r="K22" s="516"/>
    </row>
    <row r="23" spans="1:11" ht="15" customHeight="1">
      <c r="A23" s="13" t="s">
        <v>530</v>
      </c>
      <c r="B23" s="31">
        <v>7</v>
      </c>
      <c r="C23" s="516" t="s">
        <v>377</v>
      </c>
      <c r="D23" s="561"/>
      <c r="E23" s="561"/>
      <c r="F23" s="561"/>
      <c r="G23" s="561"/>
      <c r="H23" s="562"/>
      <c r="I23" s="280">
        <v>36.07</v>
      </c>
      <c r="J23" s="280">
        <v>58.7</v>
      </c>
      <c r="K23" s="516" t="s">
        <v>377</v>
      </c>
    </row>
    <row r="24" spans="1:11" ht="34.5" customHeight="1">
      <c r="A24" s="13"/>
      <c r="B24" s="31"/>
      <c r="C24" s="490"/>
      <c r="D24" s="561"/>
      <c r="E24" s="561"/>
      <c r="F24" s="561"/>
      <c r="G24" s="561"/>
      <c r="H24" s="562"/>
      <c r="I24" s="34"/>
      <c r="J24" s="34"/>
      <c r="K24" s="516"/>
    </row>
    <row r="25" spans="1:11" ht="15" customHeight="1">
      <c r="A25" s="13" t="s">
        <v>563</v>
      </c>
      <c r="B25" s="31">
        <v>7</v>
      </c>
      <c r="C25" s="516" t="s">
        <v>377</v>
      </c>
      <c r="D25" s="561"/>
      <c r="E25" s="561"/>
      <c r="F25" s="561"/>
      <c r="G25" s="561"/>
      <c r="H25" s="562"/>
      <c r="I25" s="280">
        <f>SUM(I27:I34)</f>
        <v>36.1</v>
      </c>
      <c r="J25" s="280">
        <f>SUM(J27:J34)</f>
        <v>64.19999999999999</v>
      </c>
      <c r="K25" s="516" t="s">
        <v>377</v>
      </c>
    </row>
    <row r="26" spans="1:11" ht="34.5" customHeight="1">
      <c r="A26" s="13"/>
      <c r="B26" s="31"/>
      <c r="C26" s="490"/>
      <c r="D26" s="561"/>
      <c r="E26" s="561"/>
      <c r="F26" s="561"/>
      <c r="G26" s="561"/>
      <c r="H26" s="562"/>
      <c r="I26" s="34"/>
      <c r="J26" s="34"/>
      <c r="K26" s="516"/>
    </row>
    <row r="27" spans="1:11" ht="15" customHeight="1">
      <c r="A27" s="36"/>
      <c r="B27" s="37"/>
      <c r="C27" s="10"/>
      <c r="D27" s="38"/>
      <c r="E27" s="38"/>
      <c r="F27" s="35"/>
      <c r="G27" s="35"/>
      <c r="H27" s="34"/>
      <c r="I27" s="34"/>
      <c r="J27" s="34"/>
      <c r="K27" s="38"/>
    </row>
    <row r="28" spans="1:11" ht="16.5" customHeight="1">
      <c r="A28" s="135" t="s">
        <v>386</v>
      </c>
      <c r="B28" s="40">
        <v>88</v>
      </c>
      <c r="C28" s="31" t="s">
        <v>85</v>
      </c>
      <c r="D28" s="22" t="s">
        <v>378</v>
      </c>
      <c r="E28" s="140" t="s">
        <v>379</v>
      </c>
      <c r="F28" s="278">
        <v>18.5</v>
      </c>
      <c r="G28" s="278">
        <v>169</v>
      </c>
      <c r="H28" s="280">
        <v>0.4</v>
      </c>
      <c r="I28" s="219" t="s">
        <v>410</v>
      </c>
      <c r="J28" s="280">
        <v>14</v>
      </c>
      <c r="K28" s="25" t="s">
        <v>380</v>
      </c>
    </row>
    <row r="29" spans="1:11" ht="16.5" customHeight="1">
      <c r="A29" s="135" t="s">
        <v>385</v>
      </c>
      <c r="B29" s="40">
        <v>73</v>
      </c>
      <c r="C29" s="31" t="s">
        <v>85</v>
      </c>
      <c r="D29" s="22" t="s">
        <v>381</v>
      </c>
      <c r="E29" s="140" t="s">
        <v>379</v>
      </c>
      <c r="F29" s="278">
        <v>19.5</v>
      </c>
      <c r="G29" s="278">
        <v>116</v>
      </c>
      <c r="H29" s="280">
        <v>1.6</v>
      </c>
      <c r="I29" s="219" t="s">
        <v>410</v>
      </c>
      <c r="J29" s="280">
        <v>8.7</v>
      </c>
      <c r="K29" s="25" t="s">
        <v>380</v>
      </c>
    </row>
    <row r="30" spans="1:11" ht="16.5" customHeight="1">
      <c r="A30" s="135" t="s">
        <v>384</v>
      </c>
      <c r="B30" s="40">
        <v>73</v>
      </c>
      <c r="C30" s="31" t="s">
        <v>85</v>
      </c>
      <c r="D30" s="22" t="s">
        <v>382</v>
      </c>
      <c r="E30" s="140" t="s">
        <v>379</v>
      </c>
      <c r="F30" s="278">
        <v>23</v>
      </c>
      <c r="G30" s="278">
        <v>106</v>
      </c>
      <c r="H30" s="280">
        <v>1</v>
      </c>
      <c r="I30" s="280">
        <v>5.1</v>
      </c>
      <c r="J30" s="280">
        <v>6.8</v>
      </c>
      <c r="K30" s="25" t="s">
        <v>380</v>
      </c>
    </row>
    <row r="31" spans="1:11" ht="16.5" customHeight="1">
      <c r="A31" s="135" t="s">
        <v>383</v>
      </c>
      <c r="B31" s="40">
        <v>77</v>
      </c>
      <c r="C31" s="31" t="s">
        <v>85</v>
      </c>
      <c r="D31" s="22" t="s">
        <v>382</v>
      </c>
      <c r="E31" s="140" t="s">
        <v>379</v>
      </c>
      <c r="F31" s="278">
        <v>14.3</v>
      </c>
      <c r="G31" s="278">
        <v>65</v>
      </c>
      <c r="H31" s="280">
        <v>0.5</v>
      </c>
      <c r="I31" s="219" t="s">
        <v>410</v>
      </c>
      <c r="J31" s="280">
        <v>2.8</v>
      </c>
      <c r="K31" s="25" t="s">
        <v>380</v>
      </c>
    </row>
    <row r="32" spans="1:11" ht="16.5" customHeight="1">
      <c r="A32" s="135" t="s">
        <v>388</v>
      </c>
      <c r="B32" s="40">
        <v>73</v>
      </c>
      <c r="C32" s="31" t="s">
        <v>85</v>
      </c>
      <c r="D32" s="22" t="s">
        <v>498</v>
      </c>
      <c r="E32" s="140" t="s">
        <v>379</v>
      </c>
      <c r="F32" s="278">
        <v>23.5</v>
      </c>
      <c r="G32" s="278">
        <v>105</v>
      </c>
      <c r="H32" s="280">
        <v>0.7</v>
      </c>
      <c r="I32" s="280">
        <v>2.8</v>
      </c>
      <c r="J32" s="280">
        <v>2.8</v>
      </c>
      <c r="K32" s="25" t="s">
        <v>380</v>
      </c>
    </row>
    <row r="33" spans="1:11" ht="16.5" customHeight="1">
      <c r="A33" s="135" t="s">
        <v>389</v>
      </c>
      <c r="B33" s="40">
        <v>76</v>
      </c>
      <c r="C33" s="31" t="s">
        <v>85</v>
      </c>
      <c r="D33" s="22" t="s">
        <v>382</v>
      </c>
      <c r="E33" s="140" t="s">
        <v>500</v>
      </c>
      <c r="F33" s="278">
        <v>15</v>
      </c>
      <c r="G33" s="278">
        <v>82</v>
      </c>
      <c r="H33" s="280">
        <v>0.7</v>
      </c>
      <c r="I33" s="280">
        <v>6.2</v>
      </c>
      <c r="J33" s="280">
        <v>6.8</v>
      </c>
      <c r="K33" s="25" t="s">
        <v>380</v>
      </c>
    </row>
    <row r="34" spans="1:11" ht="16.5" customHeight="1">
      <c r="A34" s="136" t="s">
        <v>387</v>
      </c>
      <c r="B34" s="42">
        <v>69</v>
      </c>
      <c r="C34" s="152" t="s">
        <v>85</v>
      </c>
      <c r="D34" s="43" t="s">
        <v>499</v>
      </c>
      <c r="E34" s="169" t="s">
        <v>379</v>
      </c>
      <c r="F34" s="306">
        <v>22</v>
      </c>
      <c r="G34" s="306">
        <v>135</v>
      </c>
      <c r="H34" s="310">
        <v>2.6</v>
      </c>
      <c r="I34" s="310">
        <v>22</v>
      </c>
      <c r="J34" s="310">
        <v>22.3</v>
      </c>
      <c r="K34" s="72" t="s">
        <v>380</v>
      </c>
    </row>
    <row r="35" spans="1:10" ht="16.5">
      <c r="A35" s="10" t="s">
        <v>598</v>
      </c>
      <c r="E35" s="5"/>
      <c r="J35" s="6"/>
    </row>
    <row r="36" spans="1:8" ht="16.5">
      <c r="A36" s="39"/>
      <c r="H36" s="277">
        <f>SUM(H28:H34)</f>
        <v>7.5</v>
      </c>
    </row>
    <row r="37" ht="16.5">
      <c r="A37" s="39"/>
    </row>
    <row r="38" ht="16.5">
      <c r="A38" s="36"/>
    </row>
    <row r="39" ht="16.5">
      <c r="A39" s="36"/>
    </row>
    <row r="40" ht="16.5">
      <c r="A40" s="36"/>
    </row>
  </sheetData>
  <mergeCells count="12">
    <mergeCell ref="C25:H26"/>
    <mergeCell ref="K25:K26"/>
    <mergeCell ref="K23:K24"/>
    <mergeCell ref="C23:H24"/>
    <mergeCell ref="C15:H16"/>
    <mergeCell ref="K15:K16"/>
    <mergeCell ref="C17:H18"/>
    <mergeCell ref="K17:K18"/>
    <mergeCell ref="C19:H20"/>
    <mergeCell ref="K19:K20"/>
    <mergeCell ref="C21:H22"/>
    <mergeCell ref="K21:K22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9.25390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21.25390625" style="6" customWidth="1"/>
    <col min="12" max="16384" width="9.00390625" style="6" customWidth="1"/>
  </cols>
  <sheetData>
    <row r="1" spans="1:11" s="18" customFormat="1" ht="45" customHeight="1">
      <c r="A1" s="462" t="s">
        <v>603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19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7.25" customHeight="1" hidden="1">
      <c r="A5" s="13" t="s">
        <v>101</v>
      </c>
      <c r="C5" s="39"/>
      <c r="D5" s="10"/>
      <c r="E5" s="10"/>
      <c r="F5" s="49"/>
      <c r="G5" s="49"/>
      <c r="H5" s="49"/>
      <c r="I5" s="50"/>
      <c r="J5" s="50"/>
      <c r="K5" s="10"/>
    </row>
    <row r="6" spans="1:11" ht="17.25" customHeight="1" hidden="1">
      <c r="A6" s="13" t="s">
        <v>103</v>
      </c>
      <c r="C6" s="39"/>
      <c r="D6" s="10"/>
      <c r="E6" s="10"/>
      <c r="F6" s="49"/>
      <c r="G6" s="49"/>
      <c r="H6" s="49"/>
      <c r="I6" s="50"/>
      <c r="J6" s="50"/>
      <c r="K6" s="10"/>
    </row>
    <row r="7" spans="1:3" ht="17.25" customHeight="1" hidden="1">
      <c r="A7" s="13" t="s">
        <v>7</v>
      </c>
      <c r="C7" s="10"/>
    </row>
    <row r="8" spans="1:3" ht="33" hidden="1">
      <c r="A8" s="13" t="s">
        <v>8</v>
      </c>
      <c r="C8" s="10"/>
    </row>
    <row r="9" spans="1:3" ht="33" hidden="1">
      <c r="A9" s="13" t="s">
        <v>9</v>
      </c>
      <c r="C9" s="10"/>
    </row>
    <row r="10" spans="1:11" ht="33" hidden="1">
      <c r="A10" s="131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33" hidden="1">
      <c r="A11" s="131" t="s">
        <v>95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6.5" hidden="1">
      <c r="A12" s="131" t="s">
        <v>96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6.5" hidden="1">
      <c r="A13" s="131" t="s">
        <v>98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6.5" hidden="1">
      <c r="A14" s="131" t="s">
        <v>130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hidden="1">
      <c r="A15" s="131" t="s">
        <v>526</v>
      </c>
      <c r="B15" s="40">
        <v>1</v>
      </c>
      <c r="C15" s="506" t="s">
        <v>428</v>
      </c>
      <c r="D15" s="507"/>
      <c r="E15" s="507"/>
      <c r="F15" s="507"/>
      <c r="G15" s="507"/>
      <c r="H15" s="508"/>
      <c r="I15" s="218" t="s">
        <v>409</v>
      </c>
      <c r="J15" s="218" t="s">
        <v>409</v>
      </c>
      <c r="K15" s="23" t="s">
        <v>247</v>
      </c>
    </row>
    <row r="16" spans="1:11" ht="16.5">
      <c r="A16" s="131" t="s">
        <v>522</v>
      </c>
      <c r="B16" s="40">
        <v>1</v>
      </c>
      <c r="C16" s="506" t="s">
        <v>428</v>
      </c>
      <c r="D16" s="507"/>
      <c r="E16" s="507"/>
      <c r="F16" s="507"/>
      <c r="G16" s="507"/>
      <c r="H16" s="508"/>
      <c r="I16" s="218" t="s">
        <v>409</v>
      </c>
      <c r="J16" s="218" t="s">
        <v>409</v>
      </c>
      <c r="K16" s="23" t="s">
        <v>247</v>
      </c>
    </row>
    <row r="17" spans="1:11" ht="16.5">
      <c r="A17" s="131" t="s">
        <v>523</v>
      </c>
      <c r="B17" s="40">
        <v>1</v>
      </c>
      <c r="C17" s="506" t="s">
        <v>428</v>
      </c>
      <c r="D17" s="507"/>
      <c r="E17" s="507"/>
      <c r="F17" s="507"/>
      <c r="G17" s="507"/>
      <c r="H17" s="508"/>
      <c r="I17" s="218" t="s">
        <v>409</v>
      </c>
      <c r="J17" s="218" t="s">
        <v>409</v>
      </c>
      <c r="K17" s="23" t="s">
        <v>247</v>
      </c>
    </row>
    <row r="18" spans="1:11" ht="16.5">
      <c r="A18" s="131" t="s">
        <v>524</v>
      </c>
      <c r="B18" s="40">
        <v>1</v>
      </c>
      <c r="C18" s="506" t="s">
        <v>428</v>
      </c>
      <c r="D18" s="507"/>
      <c r="E18" s="507"/>
      <c r="F18" s="507"/>
      <c r="G18" s="507"/>
      <c r="H18" s="508"/>
      <c r="I18" s="218" t="s">
        <v>409</v>
      </c>
      <c r="J18" s="218" t="s">
        <v>409</v>
      </c>
      <c r="K18" s="23" t="s">
        <v>247</v>
      </c>
    </row>
    <row r="19" spans="1:11" ht="16.5">
      <c r="A19" s="131" t="s">
        <v>525</v>
      </c>
      <c r="B19" s="40">
        <v>1</v>
      </c>
      <c r="C19" s="506" t="s">
        <v>428</v>
      </c>
      <c r="D19" s="507"/>
      <c r="E19" s="507"/>
      <c r="F19" s="507"/>
      <c r="G19" s="507"/>
      <c r="H19" s="508"/>
      <c r="I19" s="218" t="s">
        <v>409</v>
      </c>
      <c r="J19" s="218" t="s">
        <v>409</v>
      </c>
      <c r="K19" s="23" t="s">
        <v>247</v>
      </c>
    </row>
    <row r="20" spans="1:11" ht="16.5">
      <c r="A20" s="131" t="s">
        <v>563</v>
      </c>
      <c r="B20" s="40">
        <v>2</v>
      </c>
      <c r="C20" s="506" t="s">
        <v>593</v>
      </c>
      <c r="D20" s="507"/>
      <c r="E20" s="507"/>
      <c r="F20" s="507"/>
      <c r="G20" s="507"/>
      <c r="H20" s="508"/>
      <c r="I20" s="218" t="s">
        <v>409</v>
      </c>
      <c r="J20" s="218" t="s">
        <v>409</v>
      </c>
      <c r="K20" s="466" t="s">
        <v>594</v>
      </c>
    </row>
    <row r="21" spans="1:11" ht="9.75" customHeight="1">
      <c r="A21" s="131"/>
      <c r="B21" s="40"/>
      <c r="C21" s="165"/>
      <c r="D21" s="448"/>
      <c r="E21" s="448"/>
      <c r="F21" s="448"/>
      <c r="G21" s="448"/>
      <c r="H21" s="448"/>
      <c r="I21" s="218"/>
      <c r="J21" s="218"/>
      <c r="K21" s="23"/>
    </row>
    <row r="22" spans="1:11" ht="16.5">
      <c r="A22" s="141" t="s">
        <v>596</v>
      </c>
      <c r="B22" s="40">
        <v>94</v>
      </c>
      <c r="C22" s="367" t="s">
        <v>568</v>
      </c>
      <c r="D22" s="367" t="s">
        <v>569</v>
      </c>
      <c r="E22" s="367" t="s">
        <v>570</v>
      </c>
      <c r="F22" s="368">
        <v>1.5</v>
      </c>
      <c r="G22" s="368">
        <v>130</v>
      </c>
      <c r="H22" s="369">
        <v>64</v>
      </c>
      <c r="I22" s="60">
        <v>0</v>
      </c>
      <c r="J22" s="60">
        <v>0</v>
      </c>
      <c r="K22" s="38" t="s">
        <v>161</v>
      </c>
    </row>
    <row r="23" spans="1:11" ht="16.5" customHeight="1">
      <c r="A23" s="26" t="s">
        <v>595</v>
      </c>
      <c r="B23" s="42">
        <v>86</v>
      </c>
      <c r="C23" s="43" t="s">
        <v>174</v>
      </c>
      <c r="D23" s="43" t="s">
        <v>175</v>
      </c>
      <c r="E23" s="43" t="s">
        <v>173</v>
      </c>
      <c r="F23" s="276">
        <v>5</v>
      </c>
      <c r="G23" s="276">
        <v>76</v>
      </c>
      <c r="H23" s="220" t="s">
        <v>410</v>
      </c>
      <c r="I23" s="220" t="s">
        <v>409</v>
      </c>
      <c r="J23" s="221" t="s">
        <v>409</v>
      </c>
      <c r="K23" s="72" t="s">
        <v>571</v>
      </c>
    </row>
    <row r="24" ht="16.5">
      <c r="A24" s="10" t="s">
        <v>598</v>
      </c>
    </row>
    <row r="25" ht="16.5">
      <c r="A25" s="39"/>
    </row>
    <row r="26" ht="16.5">
      <c r="A26" s="36"/>
    </row>
    <row r="27" ht="16.5">
      <c r="A27" s="36"/>
    </row>
    <row r="28" ht="16.5">
      <c r="A28" s="36"/>
    </row>
  </sheetData>
  <mergeCells count="6">
    <mergeCell ref="C20:H20"/>
    <mergeCell ref="C19:H19"/>
    <mergeCell ref="C15:H15"/>
    <mergeCell ref="C16:H16"/>
    <mergeCell ref="C17:H17"/>
    <mergeCell ref="C18:H18"/>
  </mergeCells>
  <printOptions/>
  <pageMargins left="0.9055118110236221" right="0.2755905511811024" top="0.787401574803149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.75">
      <c r="A1" s="1" t="s">
        <v>604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7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104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2.75" customHeight="1" hidden="1">
      <c r="A5" s="86" t="s">
        <v>105</v>
      </c>
      <c r="B5" s="31">
        <v>2</v>
      </c>
      <c r="C5" s="51" t="s">
        <v>106</v>
      </c>
      <c r="D5" s="52"/>
      <c r="E5" s="52"/>
      <c r="F5" s="98">
        <v>215</v>
      </c>
      <c r="G5" s="98">
        <v>520</v>
      </c>
      <c r="H5" s="87">
        <v>831.6</v>
      </c>
      <c r="I5" s="87">
        <v>248.07</v>
      </c>
      <c r="J5" s="87">
        <v>321.52</v>
      </c>
      <c r="K5" s="54" t="s">
        <v>106</v>
      </c>
    </row>
    <row r="6" spans="1:11" ht="12.75" customHeight="1" hidden="1">
      <c r="A6" s="86" t="s">
        <v>107</v>
      </c>
      <c r="B6" s="31">
        <v>2</v>
      </c>
      <c r="C6" s="51" t="s">
        <v>106</v>
      </c>
      <c r="D6" s="52"/>
      <c r="E6" s="52"/>
      <c r="F6" s="98">
        <v>215</v>
      </c>
      <c r="G6" s="98">
        <v>520</v>
      </c>
      <c r="H6" s="87">
        <v>831.6</v>
      </c>
      <c r="I6" s="87">
        <v>272.38</v>
      </c>
      <c r="J6" s="87">
        <v>321.52</v>
      </c>
      <c r="K6" s="52" t="s">
        <v>106</v>
      </c>
    </row>
    <row r="7" spans="1:11" ht="12.75" customHeight="1" hidden="1">
      <c r="A7" s="86" t="s">
        <v>7</v>
      </c>
      <c r="B7" s="31">
        <v>2</v>
      </c>
      <c r="C7" s="51" t="s">
        <v>106</v>
      </c>
      <c r="D7" s="52"/>
      <c r="E7" s="52"/>
      <c r="F7" s="98">
        <v>215</v>
      </c>
      <c r="G7" s="98">
        <v>520</v>
      </c>
      <c r="H7" s="87">
        <v>831.6</v>
      </c>
      <c r="I7" s="87">
        <v>272.38</v>
      </c>
      <c r="J7" s="87">
        <v>321.52</v>
      </c>
      <c r="K7" s="52" t="s">
        <v>106</v>
      </c>
    </row>
    <row r="8" spans="1:11" ht="12.75" customHeight="1" hidden="1">
      <c r="A8" s="86" t="s">
        <v>8</v>
      </c>
      <c r="B8" s="31">
        <v>2</v>
      </c>
      <c r="C8" s="51" t="s">
        <v>106</v>
      </c>
      <c r="D8" s="52"/>
      <c r="E8" s="52"/>
      <c r="F8" s="98">
        <v>215</v>
      </c>
      <c r="G8" s="98">
        <v>520</v>
      </c>
      <c r="H8" s="87">
        <v>831.6</v>
      </c>
      <c r="I8" s="87">
        <v>250.43</v>
      </c>
      <c r="J8" s="87">
        <v>321.52</v>
      </c>
      <c r="K8" s="52" t="s">
        <v>106</v>
      </c>
    </row>
    <row r="9" spans="1:11" ht="15" customHeight="1" hidden="1">
      <c r="A9" s="86" t="s">
        <v>9</v>
      </c>
      <c r="B9" s="31">
        <v>2</v>
      </c>
      <c r="C9" s="54" t="s">
        <v>146</v>
      </c>
      <c r="D9" s="123"/>
      <c r="E9" s="124"/>
      <c r="F9" s="121"/>
      <c r="G9" s="122"/>
      <c r="H9" s="87">
        <v>831.6</v>
      </c>
      <c r="I9" s="87">
        <v>251.48</v>
      </c>
      <c r="J9" s="87">
        <v>321.52</v>
      </c>
      <c r="K9" s="52" t="s">
        <v>106</v>
      </c>
    </row>
    <row r="10" spans="1:11" ht="15" customHeight="1" hidden="1">
      <c r="A10" s="86" t="s">
        <v>10</v>
      </c>
      <c r="B10" s="31">
        <v>2</v>
      </c>
      <c r="C10" s="498" t="s">
        <v>426</v>
      </c>
      <c r="D10" s="499"/>
      <c r="E10" s="499"/>
      <c r="F10" s="499"/>
      <c r="G10" s="499"/>
      <c r="H10" s="500"/>
      <c r="I10" s="87">
        <v>25148</v>
      </c>
      <c r="J10" s="87">
        <v>32152</v>
      </c>
      <c r="K10" s="233" t="s">
        <v>106</v>
      </c>
    </row>
    <row r="11" spans="1:11" ht="15" customHeight="1" hidden="1">
      <c r="A11" s="86" t="s">
        <v>108</v>
      </c>
      <c r="B11" s="31">
        <v>2</v>
      </c>
      <c r="C11" s="480" t="s">
        <v>426</v>
      </c>
      <c r="D11" s="481"/>
      <c r="E11" s="481"/>
      <c r="F11" s="481"/>
      <c r="G11" s="481"/>
      <c r="H11" s="482"/>
      <c r="I11" s="87">
        <v>251.48</v>
      </c>
      <c r="J11" s="87">
        <v>321.52</v>
      </c>
      <c r="K11" s="233" t="s">
        <v>106</v>
      </c>
    </row>
    <row r="12" spans="1:11" ht="15" customHeight="1" hidden="1">
      <c r="A12" s="86" t="s">
        <v>109</v>
      </c>
      <c r="B12" s="31">
        <v>2</v>
      </c>
      <c r="C12" s="480" t="s">
        <v>426</v>
      </c>
      <c r="D12" s="481"/>
      <c r="E12" s="481"/>
      <c r="F12" s="481"/>
      <c r="G12" s="481"/>
      <c r="H12" s="482"/>
      <c r="I12" s="87">
        <v>24690</v>
      </c>
      <c r="J12" s="87">
        <v>32152</v>
      </c>
      <c r="K12" s="233" t="s">
        <v>106</v>
      </c>
    </row>
    <row r="13" spans="1:11" ht="15" customHeight="1" hidden="1">
      <c r="A13" s="86" t="s">
        <v>110</v>
      </c>
      <c r="B13" s="31">
        <v>2</v>
      </c>
      <c r="C13" s="480" t="s">
        <v>426</v>
      </c>
      <c r="D13" s="481"/>
      <c r="E13" s="481"/>
      <c r="F13" s="481"/>
      <c r="G13" s="481"/>
      <c r="H13" s="482"/>
      <c r="I13" s="327">
        <v>24690</v>
      </c>
      <c r="J13" s="327">
        <v>32152</v>
      </c>
      <c r="K13" s="233" t="s">
        <v>106</v>
      </c>
    </row>
    <row r="14" spans="1:11" ht="15" customHeight="1" hidden="1">
      <c r="A14" s="86" t="s">
        <v>130</v>
      </c>
      <c r="B14" s="31">
        <v>2</v>
      </c>
      <c r="C14" s="480" t="s">
        <v>426</v>
      </c>
      <c r="D14" s="481"/>
      <c r="E14" s="481"/>
      <c r="F14" s="481"/>
      <c r="G14" s="481"/>
      <c r="H14" s="482"/>
      <c r="I14" s="327">
        <v>26428</v>
      </c>
      <c r="J14" s="327">
        <v>32152</v>
      </c>
      <c r="K14" s="233" t="s">
        <v>106</v>
      </c>
    </row>
    <row r="15" spans="1:11" ht="15" customHeight="1" hidden="1">
      <c r="A15" s="13" t="s">
        <v>541</v>
      </c>
      <c r="B15" s="31">
        <v>4</v>
      </c>
      <c r="C15" s="512" t="s">
        <v>427</v>
      </c>
      <c r="D15" s="513"/>
      <c r="E15" s="513"/>
      <c r="F15" s="513"/>
      <c r="G15" s="513"/>
      <c r="H15" s="508"/>
      <c r="I15" s="327">
        <v>23438.8</v>
      </c>
      <c r="J15" s="327">
        <v>26552.7</v>
      </c>
      <c r="K15" s="516" t="s">
        <v>284</v>
      </c>
    </row>
    <row r="16" spans="1:11" ht="16.5" customHeight="1" hidden="1">
      <c r="A16" s="13"/>
      <c r="B16" s="31"/>
      <c r="C16" s="106"/>
      <c r="D16" s="247"/>
      <c r="E16" s="247"/>
      <c r="F16" s="247"/>
      <c r="G16" s="247"/>
      <c r="H16" s="246"/>
      <c r="I16" s="327"/>
      <c r="J16" s="327"/>
      <c r="K16" s="502"/>
    </row>
    <row r="17" spans="1:11" ht="15" customHeight="1">
      <c r="A17" s="13" t="s">
        <v>531</v>
      </c>
      <c r="B17" s="31">
        <v>3</v>
      </c>
      <c r="C17" s="512" t="s">
        <v>441</v>
      </c>
      <c r="D17" s="513"/>
      <c r="E17" s="513"/>
      <c r="F17" s="513"/>
      <c r="G17" s="513"/>
      <c r="H17" s="508"/>
      <c r="I17" s="327">
        <v>23480</v>
      </c>
      <c r="J17" s="327">
        <v>27465</v>
      </c>
      <c r="K17" s="516" t="s">
        <v>443</v>
      </c>
    </row>
    <row r="18" spans="1:11" ht="16.5" customHeight="1">
      <c r="A18" s="13"/>
      <c r="B18" s="31"/>
      <c r="C18" s="106"/>
      <c r="D18" s="247"/>
      <c r="E18" s="247"/>
      <c r="F18" s="247"/>
      <c r="G18" s="247"/>
      <c r="H18" s="246"/>
      <c r="I18" s="327"/>
      <c r="J18" s="327"/>
      <c r="K18" s="502"/>
    </row>
    <row r="19" spans="1:11" ht="15" customHeight="1">
      <c r="A19" s="131" t="s">
        <v>532</v>
      </c>
      <c r="B19" s="31">
        <v>3</v>
      </c>
      <c r="C19" s="512" t="s">
        <v>441</v>
      </c>
      <c r="D19" s="513"/>
      <c r="E19" s="513"/>
      <c r="F19" s="513"/>
      <c r="G19" s="513"/>
      <c r="H19" s="508"/>
      <c r="I19" s="327">
        <v>23674</v>
      </c>
      <c r="J19" s="327">
        <v>27465</v>
      </c>
      <c r="K19" s="516" t="s">
        <v>443</v>
      </c>
    </row>
    <row r="20" spans="1:11" ht="16.5" customHeight="1">
      <c r="A20" s="13"/>
      <c r="B20" s="31"/>
      <c r="C20" s="106"/>
      <c r="D20" s="247"/>
      <c r="E20" s="247"/>
      <c r="F20" s="247"/>
      <c r="G20" s="247"/>
      <c r="H20" s="246"/>
      <c r="I20" s="327"/>
      <c r="J20" s="327"/>
      <c r="K20" s="502"/>
    </row>
    <row r="21" spans="1:11" ht="16.5" customHeight="1">
      <c r="A21" s="131" t="s">
        <v>533</v>
      </c>
      <c r="B21" s="31">
        <v>3</v>
      </c>
      <c r="C21" s="512" t="s">
        <v>441</v>
      </c>
      <c r="D21" s="513"/>
      <c r="E21" s="513"/>
      <c r="F21" s="513"/>
      <c r="G21" s="513"/>
      <c r="H21" s="508"/>
      <c r="I21" s="327">
        <v>24721</v>
      </c>
      <c r="J21" s="327">
        <v>27465</v>
      </c>
      <c r="K21" s="516" t="s">
        <v>443</v>
      </c>
    </row>
    <row r="22" spans="1:11" ht="16.5" customHeight="1">
      <c r="A22" s="13"/>
      <c r="B22" s="31"/>
      <c r="C22" s="106"/>
      <c r="D22" s="247"/>
      <c r="E22" s="247"/>
      <c r="F22" s="247"/>
      <c r="G22" s="247"/>
      <c r="H22" s="246"/>
      <c r="I22" s="327"/>
      <c r="J22" s="327"/>
      <c r="K22" s="502"/>
    </row>
    <row r="23" spans="1:11" ht="15" customHeight="1">
      <c r="A23" s="131" t="s">
        <v>530</v>
      </c>
      <c r="B23" s="31">
        <v>3</v>
      </c>
      <c r="C23" s="512" t="s">
        <v>441</v>
      </c>
      <c r="D23" s="513"/>
      <c r="E23" s="513"/>
      <c r="F23" s="513"/>
      <c r="G23" s="513"/>
      <c r="H23" s="508"/>
      <c r="I23" s="283">
        <v>24721</v>
      </c>
      <c r="J23" s="283">
        <v>27465</v>
      </c>
      <c r="K23" s="516" t="s">
        <v>443</v>
      </c>
    </row>
    <row r="24" spans="1:11" ht="16.5" customHeight="1">
      <c r="A24" s="13"/>
      <c r="B24" s="31"/>
      <c r="C24" s="226"/>
      <c r="D24" s="225"/>
      <c r="E24" s="225"/>
      <c r="F24" s="225"/>
      <c r="G24" s="229"/>
      <c r="H24" s="231"/>
      <c r="I24" s="89"/>
      <c r="J24" s="89"/>
      <c r="K24" s="502"/>
    </row>
    <row r="25" spans="1:11" ht="15" customHeight="1">
      <c r="A25" s="131" t="s">
        <v>576</v>
      </c>
      <c r="B25" s="31">
        <v>3</v>
      </c>
      <c r="C25" s="512" t="s">
        <v>441</v>
      </c>
      <c r="D25" s="513"/>
      <c r="E25" s="513"/>
      <c r="F25" s="513"/>
      <c r="G25" s="513"/>
      <c r="H25" s="508"/>
      <c r="I25" s="283">
        <f>SUM(I28:I34)</f>
        <v>22975</v>
      </c>
      <c r="J25" s="283">
        <f>SUM(J28:J34)</f>
        <v>33199</v>
      </c>
      <c r="K25" s="516" t="s">
        <v>443</v>
      </c>
    </row>
    <row r="26" spans="1:11" ht="16.5" customHeight="1">
      <c r="A26" s="13"/>
      <c r="B26" s="31"/>
      <c r="C26" s="460"/>
      <c r="D26" s="247"/>
      <c r="E26" s="247"/>
      <c r="F26" s="247"/>
      <c r="G26" s="247"/>
      <c r="H26" s="247"/>
      <c r="I26" s="283"/>
      <c r="J26" s="283"/>
      <c r="K26" s="502"/>
    </row>
    <row r="27" spans="1:11" ht="6" customHeight="1">
      <c r="A27" s="13"/>
      <c r="B27" s="31"/>
      <c r="C27" s="461"/>
      <c r="D27" s="448"/>
      <c r="E27" s="448"/>
      <c r="F27" s="448"/>
      <c r="G27" s="448"/>
      <c r="H27" s="448"/>
      <c r="I27" s="283"/>
      <c r="J27" s="283"/>
      <c r="K27" s="38"/>
    </row>
    <row r="28" spans="1:11" ht="14.25" customHeight="1">
      <c r="A28" s="39" t="s">
        <v>208</v>
      </c>
      <c r="B28" s="55">
        <v>66</v>
      </c>
      <c r="C28" s="56" t="s">
        <v>46</v>
      </c>
      <c r="D28" s="57" t="s">
        <v>47</v>
      </c>
      <c r="E28" s="57" t="s">
        <v>168</v>
      </c>
      <c r="F28" s="278">
        <v>38</v>
      </c>
      <c r="G28" s="278">
        <v>80</v>
      </c>
      <c r="H28" s="282" t="s">
        <v>409</v>
      </c>
      <c r="I28" s="280">
        <v>1047</v>
      </c>
      <c r="J28" s="280">
        <v>1047</v>
      </c>
      <c r="K28" s="138" t="s">
        <v>209</v>
      </c>
    </row>
    <row r="29" spans="1:11" ht="14.25" customHeight="1">
      <c r="A29" s="39" t="s">
        <v>267</v>
      </c>
      <c r="B29" s="55">
        <v>72</v>
      </c>
      <c r="C29" s="56" t="s">
        <v>46</v>
      </c>
      <c r="D29" s="57" t="s">
        <v>47</v>
      </c>
      <c r="E29" s="57" t="s">
        <v>43</v>
      </c>
      <c r="F29" s="278">
        <v>82</v>
      </c>
      <c r="G29" s="278">
        <v>160</v>
      </c>
      <c r="H29" s="280">
        <v>12</v>
      </c>
      <c r="I29" s="280">
        <v>40</v>
      </c>
      <c r="J29" s="281">
        <v>1240</v>
      </c>
      <c r="K29" s="25" t="s">
        <v>268</v>
      </c>
    </row>
    <row r="30" spans="1:11" ht="15" customHeight="1">
      <c r="A30" s="524" t="s">
        <v>283</v>
      </c>
      <c r="B30" s="526">
        <v>53</v>
      </c>
      <c r="C30" s="518" t="s">
        <v>46</v>
      </c>
      <c r="D30" s="496" t="s">
        <v>442</v>
      </c>
      <c r="E30" s="518" t="s">
        <v>139</v>
      </c>
      <c r="F30" s="520">
        <v>133.1</v>
      </c>
      <c r="G30" s="520">
        <v>360</v>
      </c>
      <c r="H30" s="522">
        <v>800</v>
      </c>
      <c r="I30" s="514">
        <v>21888</v>
      </c>
      <c r="J30" s="514">
        <v>30912</v>
      </c>
      <c r="K30" s="502" t="s">
        <v>210</v>
      </c>
    </row>
    <row r="31" spans="1:11" ht="33.75" customHeight="1">
      <c r="A31" s="525"/>
      <c r="B31" s="495"/>
      <c r="C31" s="519"/>
      <c r="D31" s="497"/>
      <c r="E31" s="519"/>
      <c r="F31" s="521"/>
      <c r="G31" s="521"/>
      <c r="H31" s="523"/>
      <c r="I31" s="515"/>
      <c r="J31" s="515"/>
      <c r="K31" s="517"/>
    </row>
    <row r="32" spans="1:10" ht="15" customHeight="1">
      <c r="A32" s="10" t="s">
        <v>598</v>
      </c>
      <c r="I32" s="277"/>
      <c r="J32" s="277"/>
    </row>
    <row r="33" spans="1:8" ht="16.5">
      <c r="A33" s="39"/>
      <c r="H33" s="277">
        <f>SUM(H29:H31)</f>
        <v>812</v>
      </c>
    </row>
    <row r="34" ht="16.5">
      <c r="A34" s="36"/>
    </row>
    <row r="35" ht="16.5">
      <c r="A35" s="36"/>
    </row>
    <row r="36" ht="16.5">
      <c r="A36" s="36"/>
    </row>
  </sheetData>
  <mergeCells count="28">
    <mergeCell ref="K25:K26"/>
    <mergeCell ref="K21:K22"/>
    <mergeCell ref="K19:K20"/>
    <mergeCell ref="C14:H14"/>
    <mergeCell ref="K17:K18"/>
    <mergeCell ref="K15:K16"/>
    <mergeCell ref="C21:H21"/>
    <mergeCell ref="C15:H15"/>
    <mergeCell ref="C17:H17"/>
    <mergeCell ref="C19:H19"/>
    <mergeCell ref="C10:H10"/>
    <mergeCell ref="C11:H11"/>
    <mergeCell ref="C12:H12"/>
    <mergeCell ref="C13:H13"/>
    <mergeCell ref="A30:A31"/>
    <mergeCell ref="B30:B31"/>
    <mergeCell ref="C30:C31"/>
    <mergeCell ref="D30:D31"/>
    <mergeCell ref="C25:H25"/>
    <mergeCell ref="I30:I31"/>
    <mergeCell ref="J30:J31"/>
    <mergeCell ref="K23:K24"/>
    <mergeCell ref="K30:K31"/>
    <mergeCell ref="E30:E31"/>
    <mergeCell ref="F30:F31"/>
    <mergeCell ref="G30:G31"/>
    <mergeCell ref="H30:H31"/>
    <mergeCell ref="C23:H23"/>
  </mergeCells>
  <printOptions horizontalCentered="1"/>
  <pageMargins left="0.9055118110236221" right="0.2755905511811024" top="0.5905511811023623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75390625" style="6" customWidth="1"/>
    <col min="4" max="4" width="8.625" style="6" customWidth="1"/>
    <col min="5" max="5" width="12.625" style="6" customWidth="1"/>
    <col min="6" max="6" width="8.375" style="5" customWidth="1"/>
    <col min="7" max="8" width="8.625" style="5" customWidth="1"/>
    <col min="9" max="9" width="10.625" style="5" customWidth="1"/>
    <col min="10" max="10" width="11.625" style="5" customWidth="1"/>
    <col min="11" max="11" width="23.625" style="6" customWidth="1"/>
    <col min="12" max="16384" width="9.00390625" style="6" customWidth="1"/>
  </cols>
  <sheetData>
    <row r="1" spans="1:11" s="18" customFormat="1" ht="24.75" customHeight="1">
      <c r="A1" s="1" t="s">
        <v>605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2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  <c r="L4" s="10"/>
    </row>
    <row r="5" spans="1:12" ht="12.75" customHeight="1" hidden="1">
      <c r="A5" s="13" t="s">
        <v>101</v>
      </c>
      <c r="B5" s="31">
        <v>2</v>
      </c>
      <c r="C5" s="51" t="s">
        <v>111</v>
      </c>
      <c r="D5" s="33"/>
      <c r="E5" s="33"/>
      <c r="F5" s="53">
        <v>51.5</v>
      </c>
      <c r="G5" s="53">
        <v>358.8</v>
      </c>
      <c r="H5" s="59">
        <v>170.2</v>
      </c>
      <c r="I5" s="59">
        <v>10.05</v>
      </c>
      <c r="J5" s="59">
        <v>10.22</v>
      </c>
      <c r="K5" s="51" t="s">
        <v>111</v>
      </c>
      <c r="L5" s="10"/>
    </row>
    <row r="6" spans="1:12" ht="12.75" customHeight="1" hidden="1">
      <c r="A6" s="13" t="s">
        <v>103</v>
      </c>
      <c r="B6" s="31">
        <v>2</v>
      </c>
      <c r="C6" s="51" t="s">
        <v>111</v>
      </c>
      <c r="D6" s="33"/>
      <c r="E6" s="33"/>
      <c r="F6" s="53">
        <v>51.5</v>
      </c>
      <c r="G6" s="53">
        <v>358.8</v>
      </c>
      <c r="H6" s="59">
        <v>170.2</v>
      </c>
      <c r="I6" s="59">
        <v>9.6</v>
      </c>
      <c r="J6" s="59">
        <v>10.22</v>
      </c>
      <c r="K6" s="51" t="s">
        <v>111</v>
      </c>
      <c r="L6" s="10"/>
    </row>
    <row r="7" spans="1:11" ht="12.75" customHeight="1" hidden="1">
      <c r="A7" s="13" t="s">
        <v>7</v>
      </c>
      <c r="B7" s="31">
        <v>2</v>
      </c>
      <c r="C7" s="51" t="s">
        <v>111</v>
      </c>
      <c r="D7" s="33"/>
      <c r="E7" s="33"/>
      <c r="F7" s="53">
        <v>51.5</v>
      </c>
      <c r="G7" s="53">
        <v>358.8</v>
      </c>
      <c r="H7" s="59">
        <v>170.2</v>
      </c>
      <c r="I7" s="59">
        <v>9.6</v>
      </c>
      <c r="J7" s="59">
        <v>10.22</v>
      </c>
      <c r="K7" s="51" t="s">
        <v>111</v>
      </c>
    </row>
    <row r="8" spans="1:11" ht="12.75" customHeight="1" hidden="1">
      <c r="A8" s="13" t="s">
        <v>8</v>
      </c>
      <c r="B8" s="31">
        <v>2</v>
      </c>
      <c r="C8" s="51" t="s">
        <v>111</v>
      </c>
      <c r="D8" s="33"/>
      <c r="E8" s="33"/>
      <c r="F8" s="53">
        <v>51.5</v>
      </c>
      <c r="G8" s="53">
        <v>358.8</v>
      </c>
      <c r="H8" s="59">
        <v>170.2</v>
      </c>
      <c r="I8" s="59">
        <v>10.19</v>
      </c>
      <c r="J8" s="59">
        <v>10.22</v>
      </c>
      <c r="K8" s="51" t="s">
        <v>111</v>
      </c>
    </row>
    <row r="9" spans="1:11" ht="15" customHeight="1" hidden="1">
      <c r="A9" s="13" t="s">
        <v>9</v>
      </c>
      <c r="B9" s="31">
        <v>2</v>
      </c>
      <c r="C9" s="52" t="s">
        <v>147</v>
      </c>
      <c r="D9" s="32"/>
      <c r="E9" s="32"/>
      <c r="F9" s="111"/>
      <c r="G9" s="112"/>
      <c r="H9" s="59">
        <v>170.2</v>
      </c>
      <c r="I9" s="59">
        <v>10.5</v>
      </c>
      <c r="J9" s="59">
        <v>10.62</v>
      </c>
      <c r="K9" s="51" t="s">
        <v>111</v>
      </c>
    </row>
    <row r="10" spans="1:11" ht="15" customHeight="1" hidden="1">
      <c r="A10" s="13" t="s">
        <v>10</v>
      </c>
      <c r="B10" s="31">
        <v>2</v>
      </c>
      <c r="C10" s="480" t="s">
        <v>111</v>
      </c>
      <c r="D10" s="507"/>
      <c r="E10" s="507"/>
      <c r="F10" s="507"/>
      <c r="G10" s="507"/>
      <c r="H10" s="508"/>
      <c r="I10" s="59">
        <v>1073</v>
      </c>
      <c r="J10" s="59">
        <v>1487</v>
      </c>
      <c r="K10" s="244" t="s">
        <v>111</v>
      </c>
    </row>
    <row r="11" spans="1:11" ht="15" customHeight="1" hidden="1">
      <c r="A11" s="13" t="s">
        <v>95</v>
      </c>
      <c r="B11" s="31">
        <v>2</v>
      </c>
      <c r="C11" s="480" t="s">
        <v>111</v>
      </c>
      <c r="D11" s="507"/>
      <c r="E11" s="507"/>
      <c r="F11" s="507"/>
      <c r="G11" s="507"/>
      <c r="H11" s="508"/>
      <c r="I11" s="59">
        <v>10.73</v>
      </c>
      <c r="J11" s="59">
        <v>14.87</v>
      </c>
      <c r="K11" s="244" t="s">
        <v>111</v>
      </c>
    </row>
    <row r="12" spans="1:11" ht="15" customHeight="1" hidden="1">
      <c r="A12" s="13" t="s">
        <v>96</v>
      </c>
      <c r="B12" s="31">
        <v>2</v>
      </c>
      <c r="C12" s="480" t="s">
        <v>111</v>
      </c>
      <c r="D12" s="507"/>
      <c r="E12" s="507"/>
      <c r="F12" s="507"/>
      <c r="G12" s="507"/>
      <c r="H12" s="508"/>
      <c r="I12" s="59">
        <v>1074</v>
      </c>
      <c r="J12" s="59">
        <v>1487</v>
      </c>
      <c r="K12" s="244" t="s">
        <v>111</v>
      </c>
    </row>
    <row r="13" spans="1:11" ht="15" customHeight="1" hidden="1">
      <c r="A13" s="13" t="s">
        <v>98</v>
      </c>
      <c r="B13" s="31">
        <v>2</v>
      </c>
      <c r="C13" s="480" t="s">
        <v>111</v>
      </c>
      <c r="D13" s="507"/>
      <c r="E13" s="507"/>
      <c r="F13" s="507"/>
      <c r="G13" s="507"/>
      <c r="H13" s="508"/>
      <c r="I13" s="328">
        <v>1074</v>
      </c>
      <c r="J13" s="328">
        <v>1487</v>
      </c>
      <c r="K13" s="244" t="s">
        <v>111</v>
      </c>
    </row>
    <row r="14" spans="1:11" ht="15" customHeight="1" hidden="1">
      <c r="A14" s="86" t="s">
        <v>130</v>
      </c>
      <c r="B14" s="31">
        <v>2</v>
      </c>
      <c r="C14" s="480" t="s">
        <v>111</v>
      </c>
      <c r="D14" s="507"/>
      <c r="E14" s="507"/>
      <c r="F14" s="507"/>
      <c r="G14" s="507"/>
      <c r="H14" s="508"/>
      <c r="I14" s="328">
        <v>1279</v>
      </c>
      <c r="J14" s="328">
        <v>1473</v>
      </c>
      <c r="K14" s="244" t="s">
        <v>111</v>
      </c>
    </row>
    <row r="15" spans="1:11" ht="15" customHeight="1" hidden="1">
      <c r="A15" s="13" t="s">
        <v>535</v>
      </c>
      <c r="B15" s="31">
        <v>4</v>
      </c>
      <c r="C15" s="484" t="s">
        <v>425</v>
      </c>
      <c r="D15" s="507"/>
      <c r="E15" s="507"/>
      <c r="F15" s="507"/>
      <c r="G15" s="507"/>
      <c r="H15" s="508"/>
      <c r="I15" s="328">
        <v>1028</v>
      </c>
      <c r="J15" s="328">
        <v>1447</v>
      </c>
      <c r="K15" s="516" t="s">
        <v>305</v>
      </c>
    </row>
    <row r="16" spans="1:11" ht="18" customHeight="1" hidden="1">
      <c r="A16" s="86"/>
      <c r="B16" s="31"/>
      <c r="C16" s="233"/>
      <c r="D16" s="245"/>
      <c r="E16" s="245"/>
      <c r="F16" s="245"/>
      <c r="G16" s="245"/>
      <c r="H16" s="246"/>
      <c r="I16" s="328"/>
      <c r="J16" s="328"/>
      <c r="K16" s="516"/>
    </row>
    <row r="17" spans="1:11" ht="15" customHeight="1">
      <c r="A17" s="13" t="s">
        <v>531</v>
      </c>
      <c r="B17" s="31">
        <v>3</v>
      </c>
      <c r="C17" s="484" t="s">
        <v>444</v>
      </c>
      <c r="D17" s="507"/>
      <c r="E17" s="507"/>
      <c r="F17" s="507"/>
      <c r="G17" s="507"/>
      <c r="H17" s="508"/>
      <c r="I17" s="328">
        <v>688.4</v>
      </c>
      <c r="J17" s="328">
        <v>826.25</v>
      </c>
      <c r="K17" s="516" t="s">
        <v>446</v>
      </c>
    </row>
    <row r="18" spans="1:11" ht="17.25" customHeight="1">
      <c r="A18" s="13"/>
      <c r="B18" s="31"/>
      <c r="C18" s="226"/>
      <c r="D18" s="229"/>
      <c r="E18" s="229"/>
      <c r="F18" s="229"/>
      <c r="G18" s="229"/>
      <c r="H18" s="230"/>
      <c r="I18" s="328"/>
      <c r="J18" s="328"/>
      <c r="K18" s="516"/>
    </row>
    <row r="19" spans="1:11" ht="15" customHeight="1">
      <c r="A19" s="131" t="s">
        <v>532</v>
      </c>
      <c r="B19" s="31">
        <v>3</v>
      </c>
      <c r="C19" s="484" t="s">
        <v>444</v>
      </c>
      <c r="D19" s="507"/>
      <c r="E19" s="507"/>
      <c r="F19" s="507"/>
      <c r="G19" s="507"/>
      <c r="H19" s="508"/>
      <c r="I19" s="328">
        <v>688.4</v>
      </c>
      <c r="J19" s="328">
        <v>826.25</v>
      </c>
      <c r="K19" s="516" t="s">
        <v>446</v>
      </c>
    </row>
    <row r="20" spans="1:11" ht="17.25" customHeight="1">
      <c r="A20" s="13"/>
      <c r="B20" s="31"/>
      <c r="C20" s="226"/>
      <c r="D20" s="229"/>
      <c r="E20" s="229"/>
      <c r="F20" s="229"/>
      <c r="G20" s="229"/>
      <c r="H20" s="230"/>
      <c r="I20" s="59"/>
      <c r="J20" s="59"/>
      <c r="K20" s="516"/>
    </row>
    <row r="21" spans="1:11" ht="18" customHeight="1">
      <c r="A21" s="131" t="s">
        <v>533</v>
      </c>
      <c r="B21" s="31">
        <v>3</v>
      </c>
      <c r="C21" s="484" t="s">
        <v>444</v>
      </c>
      <c r="D21" s="507"/>
      <c r="E21" s="507"/>
      <c r="F21" s="507"/>
      <c r="G21" s="507"/>
      <c r="H21" s="508"/>
      <c r="I21" s="328">
        <v>740</v>
      </c>
      <c r="J21" s="328">
        <v>826.25</v>
      </c>
      <c r="K21" s="516" t="s">
        <v>446</v>
      </c>
    </row>
    <row r="22" spans="1:11" ht="15" customHeight="1">
      <c r="A22" s="13"/>
      <c r="B22" s="31"/>
      <c r="C22" s="226"/>
      <c r="D22" s="229"/>
      <c r="E22" s="229"/>
      <c r="F22" s="229"/>
      <c r="G22" s="229"/>
      <c r="H22" s="230"/>
      <c r="I22" s="59"/>
      <c r="J22" s="59"/>
      <c r="K22" s="516"/>
    </row>
    <row r="23" spans="1:11" ht="15" customHeight="1">
      <c r="A23" s="131" t="s">
        <v>534</v>
      </c>
      <c r="B23" s="31">
        <v>3</v>
      </c>
      <c r="C23" s="484" t="s">
        <v>444</v>
      </c>
      <c r="D23" s="507"/>
      <c r="E23" s="507"/>
      <c r="F23" s="507"/>
      <c r="G23" s="507"/>
      <c r="H23" s="508"/>
      <c r="I23" s="292">
        <v>1007</v>
      </c>
      <c r="J23" s="292">
        <v>1042</v>
      </c>
      <c r="K23" s="516" t="s">
        <v>446</v>
      </c>
    </row>
    <row r="24" spans="1:11" ht="18" customHeight="1">
      <c r="A24" s="13"/>
      <c r="B24" s="31"/>
      <c r="C24" s="356"/>
      <c r="D24" s="245"/>
      <c r="E24" s="245"/>
      <c r="F24" s="245"/>
      <c r="G24" s="245"/>
      <c r="H24" s="246"/>
      <c r="I24" s="292"/>
      <c r="J24" s="292"/>
      <c r="K24" s="516"/>
    </row>
    <row r="25" spans="1:11" ht="15" customHeight="1">
      <c r="A25" s="131" t="s">
        <v>563</v>
      </c>
      <c r="B25" s="31">
        <v>4</v>
      </c>
      <c r="C25" s="484" t="s">
        <v>591</v>
      </c>
      <c r="D25" s="507"/>
      <c r="E25" s="507"/>
      <c r="F25" s="507"/>
      <c r="G25" s="507"/>
      <c r="H25" s="508"/>
      <c r="I25" s="292">
        <f>SUM(I28:I35)</f>
        <v>4140.8</v>
      </c>
      <c r="J25" s="292">
        <f>SUM(J28:J35)</f>
        <v>4260.3</v>
      </c>
      <c r="K25" s="485" t="s">
        <v>592</v>
      </c>
    </row>
    <row r="26" spans="1:11" ht="17.25" customHeight="1">
      <c r="A26" s="13"/>
      <c r="B26" s="31"/>
      <c r="C26" s="459"/>
      <c r="D26" s="245"/>
      <c r="E26" s="245"/>
      <c r="F26" s="245"/>
      <c r="G26" s="245"/>
      <c r="H26" s="246"/>
      <c r="I26" s="292"/>
      <c r="J26" s="292"/>
      <c r="K26" s="516"/>
    </row>
    <row r="27" spans="1:11" ht="9" customHeight="1">
      <c r="A27" s="36"/>
      <c r="B27" s="37"/>
      <c r="C27" s="61"/>
      <c r="D27" s="37"/>
      <c r="E27" s="37"/>
      <c r="F27" s="60"/>
      <c r="G27" s="60"/>
      <c r="H27" s="60"/>
      <c r="I27" s="60"/>
      <c r="J27" s="60"/>
      <c r="K27" s="10"/>
    </row>
    <row r="28" spans="1:11" ht="15" customHeight="1">
      <c r="A28" s="39" t="s">
        <v>302</v>
      </c>
      <c r="B28" s="55">
        <v>74</v>
      </c>
      <c r="C28" s="483" t="s">
        <v>445</v>
      </c>
      <c r="D28" s="63" t="s">
        <v>52</v>
      </c>
      <c r="E28" s="63" t="s">
        <v>139</v>
      </c>
      <c r="F28" s="284">
        <v>34.5</v>
      </c>
      <c r="G28" s="284">
        <v>260</v>
      </c>
      <c r="H28" s="287">
        <v>60.2</v>
      </c>
      <c r="I28" s="288">
        <v>535</v>
      </c>
      <c r="J28" s="288">
        <v>547</v>
      </c>
      <c r="K28" s="25" t="s">
        <v>207</v>
      </c>
    </row>
    <row r="29" spans="1:11" ht="17.25" customHeight="1">
      <c r="A29" s="135"/>
      <c r="B29" s="55"/>
      <c r="C29" s="483"/>
      <c r="D29" s="63"/>
      <c r="E29" s="63"/>
      <c r="F29" s="284"/>
      <c r="G29" s="284"/>
      <c r="H29" s="279"/>
      <c r="I29" s="279"/>
      <c r="J29" s="289"/>
      <c r="K29" s="25"/>
    </row>
    <row r="30" spans="1:11" ht="7.5" customHeight="1">
      <c r="A30" s="366"/>
      <c r="B30" s="55"/>
      <c r="C30" s="357"/>
      <c r="D30" s="63"/>
      <c r="E30" s="63"/>
      <c r="F30" s="284"/>
      <c r="G30" s="284"/>
      <c r="H30" s="279"/>
      <c r="I30" s="279"/>
      <c r="J30" s="289"/>
      <c r="K30" s="25"/>
    </row>
    <row r="31" spans="1:11" ht="15" customHeight="1">
      <c r="A31" s="39" t="s">
        <v>590</v>
      </c>
      <c r="B31" s="55">
        <v>94</v>
      </c>
      <c r="C31" s="496" t="s">
        <v>566</v>
      </c>
      <c r="D31" s="63" t="s">
        <v>52</v>
      </c>
      <c r="E31" s="483" t="s">
        <v>567</v>
      </c>
      <c r="F31" s="284">
        <v>61</v>
      </c>
      <c r="G31" s="284">
        <v>345</v>
      </c>
      <c r="H31" s="287">
        <v>193</v>
      </c>
      <c r="I31" s="288">
        <v>3134</v>
      </c>
      <c r="J31" s="288">
        <v>3218</v>
      </c>
      <c r="K31" s="25" t="s">
        <v>565</v>
      </c>
    </row>
    <row r="32" spans="1:11" ht="17.25" customHeight="1">
      <c r="A32" s="135"/>
      <c r="B32" s="55"/>
      <c r="C32" s="496"/>
      <c r="D32" s="63"/>
      <c r="E32" s="483"/>
      <c r="F32" s="284"/>
      <c r="G32" s="284"/>
      <c r="H32" s="279"/>
      <c r="I32" s="279"/>
      <c r="J32" s="289"/>
      <c r="K32" s="25"/>
    </row>
    <row r="33" spans="1:11" ht="15" customHeight="1">
      <c r="A33" s="39" t="s">
        <v>304</v>
      </c>
      <c r="B33" s="55">
        <v>87</v>
      </c>
      <c r="C33" s="62" t="s">
        <v>269</v>
      </c>
      <c r="D33" s="483" t="s">
        <v>447</v>
      </c>
      <c r="E33" s="63" t="s">
        <v>189</v>
      </c>
      <c r="F33" s="284">
        <v>44</v>
      </c>
      <c r="G33" s="284">
        <v>160</v>
      </c>
      <c r="H33" s="282" t="s">
        <v>409</v>
      </c>
      <c r="I33" s="282" t="s">
        <v>408</v>
      </c>
      <c r="J33" s="288">
        <v>12</v>
      </c>
      <c r="K33" s="25" t="s">
        <v>207</v>
      </c>
    </row>
    <row r="34" spans="1:11" ht="18" customHeight="1">
      <c r="A34" s="39"/>
      <c r="B34" s="55"/>
      <c r="C34" s="62"/>
      <c r="D34" s="483"/>
      <c r="E34" s="63"/>
      <c r="F34" s="285"/>
      <c r="G34" s="284"/>
      <c r="H34" s="279"/>
      <c r="I34" s="279"/>
      <c r="J34" s="289"/>
      <c r="K34" s="13"/>
    </row>
    <row r="35" spans="1:11" ht="15" customHeight="1">
      <c r="A35" s="26" t="s">
        <v>303</v>
      </c>
      <c r="B35" s="58">
        <v>49</v>
      </c>
      <c r="C35" s="64" t="s">
        <v>48</v>
      </c>
      <c r="D35" s="65" t="s">
        <v>49</v>
      </c>
      <c r="E35" s="65" t="s">
        <v>50</v>
      </c>
      <c r="F35" s="286">
        <v>20.9</v>
      </c>
      <c r="G35" s="286">
        <v>98.8</v>
      </c>
      <c r="H35" s="290">
        <v>135</v>
      </c>
      <c r="I35" s="291">
        <v>471.8</v>
      </c>
      <c r="J35" s="291">
        <v>483.3</v>
      </c>
      <c r="K35" s="11" t="s">
        <v>112</v>
      </c>
    </row>
    <row r="36" spans="1:10" ht="15" customHeight="1">
      <c r="A36" s="10" t="s">
        <v>598</v>
      </c>
      <c r="B36" s="6"/>
      <c r="F36" s="6"/>
      <c r="G36" s="6"/>
      <c r="I36" s="6"/>
      <c r="J36" s="6"/>
    </row>
    <row r="37" spans="1:8" ht="16.5">
      <c r="A37" s="39"/>
      <c r="H37" s="305">
        <f>SUM(H28:H35)</f>
        <v>388.2</v>
      </c>
    </row>
    <row r="38" ht="16.5">
      <c r="A38" s="39"/>
    </row>
    <row r="39" ht="16.5">
      <c r="A39" s="36"/>
    </row>
    <row r="40" ht="16.5">
      <c r="A40" s="36"/>
    </row>
    <row r="41" ht="16.5">
      <c r="A41" s="36"/>
    </row>
  </sheetData>
  <mergeCells count="21">
    <mergeCell ref="K15:K16"/>
    <mergeCell ref="C28:C29"/>
    <mergeCell ref="C14:H14"/>
    <mergeCell ref="C23:H23"/>
    <mergeCell ref="C15:H15"/>
    <mergeCell ref="C19:H19"/>
    <mergeCell ref="C21:H21"/>
    <mergeCell ref="C10:H10"/>
    <mergeCell ref="C11:H11"/>
    <mergeCell ref="C12:H12"/>
    <mergeCell ref="C13:H13"/>
    <mergeCell ref="D33:D34"/>
    <mergeCell ref="C17:H17"/>
    <mergeCell ref="K17:K18"/>
    <mergeCell ref="K19:K20"/>
    <mergeCell ref="K21:K22"/>
    <mergeCell ref="C25:H25"/>
    <mergeCell ref="C31:C32"/>
    <mergeCell ref="K23:K24"/>
    <mergeCell ref="K25:K26"/>
    <mergeCell ref="E31:E32"/>
  </mergeCells>
  <printOptions horizontalCentered="1" verticalCentered="1"/>
  <pageMargins left="0.9055118110236221" right="0.2755905511811024" top="0.6692913385826772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9.25390625" style="6" customWidth="1"/>
    <col min="5" max="5" width="10.125" style="6" customWidth="1"/>
    <col min="6" max="6" width="8.125" style="5" customWidth="1"/>
    <col min="7" max="7" width="9.625" style="5" customWidth="1"/>
    <col min="8" max="8" width="8.625" style="5" customWidth="1"/>
    <col min="9" max="10" width="11.625" style="5" customWidth="1"/>
    <col min="11" max="11" width="26.625" style="6" customWidth="1"/>
    <col min="12" max="16384" width="9.00390625" style="6" customWidth="1"/>
  </cols>
  <sheetData>
    <row r="1" spans="1:11" s="18" customFormat="1" ht="25.5" customHeight="1">
      <c r="A1" s="1" t="s">
        <v>606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0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67" t="s">
        <v>504</v>
      </c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2.75" customHeight="1" hidden="1">
      <c r="A5" s="13" t="s">
        <v>101</v>
      </c>
      <c r="B5" s="31">
        <v>3</v>
      </c>
      <c r="C5" s="51" t="s">
        <v>113</v>
      </c>
      <c r="D5" s="33"/>
      <c r="E5" s="33"/>
      <c r="F5" s="53">
        <v>106</v>
      </c>
      <c r="G5" s="53">
        <v>561.4</v>
      </c>
      <c r="H5" s="34">
        <v>342.5</v>
      </c>
      <c r="I5" s="34">
        <v>45.48</v>
      </c>
      <c r="J5" s="34">
        <v>47.84</v>
      </c>
      <c r="K5" s="54" t="s">
        <v>113</v>
      </c>
    </row>
    <row r="6" spans="1:11" ht="12.75" customHeight="1" hidden="1">
      <c r="A6" s="13" t="s">
        <v>103</v>
      </c>
      <c r="B6" s="31">
        <v>3</v>
      </c>
      <c r="C6" s="51" t="s">
        <v>113</v>
      </c>
      <c r="D6" s="33"/>
      <c r="E6" s="33"/>
      <c r="F6" s="98">
        <v>106</v>
      </c>
      <c r="G6" s="98">
        <v>561.4</v>
      </c>
      <c r="H6" s="87">
        <v>342.5</v>
      </c>
      <c r="I6" s="87">
        <v>43.39</v>
      </c>
      <c r="J6" s="87">
        <v>47.84</v>
      </c>
      <c r="K6" s="52" t="s">
        <v>113</v>
      </c>
    </row>
    <row r="7" spans="1:11" ht="12.75" customHeight="1" hidden="1">
      <c r="A7" s="13" t="s">
        <v>7</v>
      </c>
      <c r="B7" s="31">
        <v>4</v>
      </c>
      <c r="C7" s="67" t="s">
        <v>114</v>
      </c>
      <c r="D7" s="68"/>
      <c r="E7" s="68"/>
      <c r="F7" s="98">
        <v>202</v>
      </c>
      <c r="G7" s="98">
        <v>796.4</v>
      </c>
      <c r="H7" s="87">
        <v>774.62</v>
      </c>
      <c r="I7" s="87">
        <v>166.16</v>
      </c>
      <c r="J7" s="87">
        <v>173.96</v>
      </c>
      <c r="K7" s="68" t="s">
        <v>114</v>
      </c>
    </row>
    <row r="8" spans="1:11" ht="12.75" customHeight="1" hidden="1">
      <c r="A8" s="13" t="s">
        <v>8</v>
      </c>
      <c r="B8" s="31">
        <v>4</v>
      </c>
      <c r="C8" s="67" t="s">
        <v>115</v>
      </c>
      <c r="D8" s="68"/>
      <c r="E8" s="68"/>
      <c r="F8" s="98">
        <v>202</v>
      </c>
      <c r="G8" s="98">
        <v>796.4</v>
      </c>
      <c r="H8" s="87">
        <v>774.62</v>
      </c>
      <c r="I8" s="87">
        <v>166.47</v>
      </c>
      <c r="J8" s="87">
        <v>173.96</v>
      </c>
      <c r="K8" s="68" t="s">
        <v>115</v>
      </c>
    </row>
    <row r="9" spans="1:11" ht="15" customHeight="1" hidden="1">
      <c r="A9" s="13" t="s">
        <v>9</v>
      </c>
      <c r="B9" s="31">
        <v>4</v>
      </c>
      <c r="C9" s="52" t="s">
        <v>148</v>
      </c>
      <c r="D9" s="51"/>
      <c r="E9" s="51"/>
      <c r="F9" s="111"/>
      <c r="G9" s="112"/>
      <c r="H9" s="87">
        <v>774.62</v>
      </c>
      <c r="I9" s="87">
        <v>164.82</v>
      </c>
      <c r="J9" s="87">
        <v>173.96</v>
      </c>
      <c r="K9" s="68" t="s">
        <v>115</v>
      </c>
    </row>
    <row r="10" spans="1:11" ht="15" customHeight="1" hidden="1">
      <c r="A10" s="13" t="s">
        <v>10</v>
      </c>
      <c r="B10" s="31">
        <v>4</v>
      </c>
      <c r="C10" s="512" t="s">
        <v>115</v>
      </c>
      <c r="D10" s="507"/>
      <c r="E10" s="507"/>
      <c r="F10" s="507"/>
      <c r="G10" s="507"/>
      <c r="H10" s="508"/>
      <c r="I10" s="87">
        <v>16545</v>
      </c>
      <c r="J10" s="87">
        <v>17396</v>
      </c>
      <c r="K10" s="68" t="s">
        <v>115</v>
      </c>
    </row>
    <row r="11" spans="1:11" ht="15" customHeight="1" hidden="1">
      <c r="A11" s="13" t="s">
        <v>11</v>
      </c>
      <c r="B11" s="31">
        <v>4</v>
      </c>
      <c r="C11" s="68" t="s">
        <v>248</v>
      </c>
      <c r="D11" s="67"/>
      <c r="E11" s="67"/>
      <c r="F11" s="146"/>
      <c r="G11" s="147"/>
      <c r="H11" s="87"/>
      <c r="I11" s="87">
        <v>165.45</v>
      </c>
      <c r="J11" s="87">
        <v>173.96</v>
      </c>
      <c r="K11" s="68" t="s">
        <v>115</v>
      </c>
    </row>
    <row r="12" spans="1:11" ht="15" customHeight="1" hidden="1">
      <c r="A12" s="13" t="s">
        <v>96</v>
      </c>
      <c r="B12" s="31">
        <v>4</v>
      </c>
      <c r="C12" s="512" t="s">
        <v>115</v>
      </c>
      <c r="D12" s="507"/>
      <c r="E12" s="507"/>
      <c r="F12" s="507"/>
      <c r="G12" s="507"/>
      <c r="H12" s="508"/>
      <c r="I12" s="87">
        <v>16176</v>
      </c>
      <c r="J12" s="87">
        <v>17396</v>
      </c>
      <c r="K12" s="68" t="s">
        <v>115</v>
      </c>
    </row>
    <row r="13" spans="1:11" ht="15" customHeight="1" hidden="1">
      <c r="A13" s="13" t="s">
        <v>98</v>
      </c>
      <c r="B13" s="31">
        <v>4</v>
      </c>
      <c r="C13" s="512" t="s">
        <v>115</v>
      </c>
      <c r="D13" s="507"/>
      <c r="E13" s="507"/>
      <c r="F13" s="507"/>
      <c r="G13" s="507"/>
      <c r="H13" s="508"/>
      <c r="I13" s="327">
        <v>16163</v>
      </c>
      <c r="J13" s="327">
        <v>17396</v>
      </c>
      <c r="K13" s="68" t="s">
        <v>115</v>
      </c>
    </row>
    <row r="14" spans="1:11" ht="15" customHeight="1" hidden="1">
      <c r="A14" s="86" t="s">
        <v>130</v>
      </c>
      <c r="B14" s="31">
        <v>5</v>
      </c>
      <c r="C14" s="512" t="s">
        <v>424</v>
      </c>
      <c r="D14" s="507"/>
      <c r="E14" s="507"/>
      <c r="F14" s="507"/>
      <c r="G14" s="507"/>
      <c r="H14" s="508"/>
      <c r="I14" s="327">
        <v>16380</v>
      </c>
      <c r="J14" s="327">
        <v>17146</v>
      </c>
      <c r="K14" s="243" t="s">
        <v>131</v>
      </c>
    </row>
    <row r="15" spans="1:11" ht="15" customHeight="1" hidden="1">
      <c r="A15" s="13" t="s">
        <v>535</v>
      </c>
      <c r="B15" s="31">
        <v>6</v>
      </c>
      <c r="C15" s="486" t="s">
        <v>309</v>
      </c>
      <c r="D15" s="487"/>
      <c r="E15" s="487"/>
      <c r="F15" s="487"/>
      <c r="G15" s="487"/>
      <c r="H15" s="488"/>
      <c r="I15" s="327">
        <v>16660.5</v>
      </c>
      <c r="J15" s="327">
        <v>17553.1</v>
      </c>
      <c r="K15" s="516" t="s">
        <v>310</v>
      </c>
    </row>
    <row r="16" spans="1:11" ht="18" customHeight="1" hidden="1">
      <c r="A16" s="13"/>
      <c r="B16" s="31"/>
      <c r="C16" s="489"/>
      <c r="D16" s="487"/>
      <c r="E16" s="487"/>
      <c r="F16" s="487"/>
      <c r="G16" s="487"/>
      <c r="H16" s="488"/>
      <c r="I16" s="327"/>
      <c r="J16" s="327"/>
      <c r="K16" s="516"/>
    </row>
    <row r="17" spans="1:11" ht="15" customHeight="1" hidden="1">
      <c r="A17" s="13"/>
      <c r="B17" s="31"/>
      <c r="C17" s="224"/>
      <c r="D17" s="223"/>
      <c r="E17" s="223"/>
      <c r="F17" s="223"/>
      <c r="G17" s="222"/>
      <c r="H17" s="231"/>
      <c r="I17" s="327"/>
      <c r="J17" s="327"/>
      <c r="K17" s="490"/>
    </row>
    <row r="18" spans="1:11" ht="18" customHeight="1">
      <c r="A18" s="13" t="s">
        <v>542</v>
      </c>
      <c r="B18" s="31">
        <v>6</v>
      </c>
      <c r="C18" s="486" t="s">
        <v>309</v>
      </c>
      <c r="D18" s="487"/>
      <c r="E18" s="487"/>
      <c r="F18" s="487"/>
      <c r="G18" s="487"/>
      <c r="H18" s="488"/>
      <c r="I18" s="327">
        <v>16616.8</v>
      </c>
      <c r="J18" s="327">
        <v>17514.8</v>
      </c>
      <c r="K18" s="516" t="s">
        <v>310</v>
      </c>
    </row>
    <row r="19" spans="1:11" ht="18" customHeight="1">
      <c r="A19" s="13"/>
      <c r="B19" s="31"/>
      <c r="C19" s="489"/>
      <c r="D19" s="487"/>
      <c r="E19" s="487"/>
      <c r="F19" s="487"/>
      <c r="G19" s="487"/>
      <c r="H19" s="488"/>
      <c r="I19" s="327"/>
      <c r="J19" s="327"/>
      <c r="K19" s="516"/>
    </row>
    <row r="20" spans="1:11" ht="14.25" customHeight="1">
      <c r="A20" s="13"/>
      <c r="B20" s="31"/>
      <c r="C20" s="224"/>
      <c r="D20" s="223"/>
      <c r="E20" s="223"/>
      <c r="F20" s="223"/>
      <c r="G20" s="222"/>
      <c r="H20" s="231"/>
      <c r="I20" s="327"/>
      <c r="J20" s="327"/>
      <c r="K20" s="490"/>
    </row>
    <row r="21" spans="1:11" ht="15" customHeight="1">
      <c r="A21" s="13" t="s">
        <v>543</v>
      </c>
      <c r="B21" s="31">
        <v>6</v>
      </c>
      <c r="C21" s="486" t="s">
        <v>309</v>
      </c>
      <c r="D21" s="487"/>
      <c r="E21" s="487"/>
      <c r="F21" s="487"/>
      <c r="G21" s="487"/>
      <c r="H21" s="488"/>
      <c r="I21" s="327">
        <v>16272</v>
      </c>
      <c r="J21" s="327">
        <v>17262</v>
      </c>
      <c r="K21" s="516" t="s">
        <v>310</v>
      </c>
    </row>
    <row r="22" spans="1:11" ht="18" customHeight="1">
      <c r="A22" s="13"/>
      <c r="B22" s="31"/>
      <c r="C22" s="489"/>
      <c r="D22" s="487"/>
      <c r="E22" s="487"/>
      <c r="F22" s="487"/>
      <c r="G22" s="487"/>
      <c r="H22" s="488"/>
      <c r="I22" s="87"/>
      <c r="J22" s="87"/>
      <c r="K22" s="516"/>
    </row>
    <row r="23" spans="1:11" ht="15.75" customHeight="1">
      <c r="A23" s="13"/>
      <c r="B23" s="31"/>
      <c r="C23" s="224"/>
      <c r="D23" s="223"/>
      <c r="E23" s="223"/>
      <c r="F23" s="223"/>
      <c r="G23" s="222"/>
      <c r="H23" s="231"/>
      <c r="I23" s="87"/>
      <c r="J23" s="87"/>
      <c r="K23" s="490"/>
    </row>
    <row r="24" spans="1:11" ht="18" customHeight="1">
      <c r="A24" s="13" t="s">
        <v>544</v>
      </c>
      <c r="B24" s="31">
        <v>6</v>
      </c>
      <c r="C24" s="486" t="s">
        <v>309</v>
      </c>
      <c r="D24" s="487"/>
      <c r="E24" s="487"/>
      <c r="F24" s="487"/>
      <c r="G24" s="487"/>
      <c r="H24" s="488"/>
      <c r="I24" s="327">
        <v>16272</v>
      </c>
      <c r="J24" s="327">
        <v>17262</v>
      </c>
      <c r="K24" s="516" t="s">
        <v>310</v>
      </c>
    </row>
    <row r="25" spans="1:11" ht="18" customHeight="1">
      <c r="A25" s="13"/>
      <c r="B25" s="31"/>
      <c r="C25" s="489"/>
      <c r="D25" s="487"/>
      <c r="E25" s="487"/>
      <c r="F25" s="487"/>
      <c r="G25" s="487"/>
      <c r="H25" s="488"/>
      <c r="I25" s="87"/>
      <c r="J25" s="87"/>
      <c r="K25" s="516"/>
    </row>
    <row r="26" spans="1:11" ht="12.75" customHeight="1">
      <c r="A26" s="13"/>
      <c r="B26" s="31"/>
      <c r="C26" s="224"/>
      <c r="D26" s="223"/>
      <c r="E26" s="223"/>
      <c r="F26" s="223"/>
      <c r="G26" s="222"/>
      <c r="H26" s="231"/>
      <c r="I26" s="87"/>
      <c r="J26" s="87"/>
      <c r="K26" s="490"/>
    </row>
    <row r="27" spans="1:11" ht="15" customHeight="1">
      <c r="A27" s="131" t="s">
        <v>545</v>
      </c>
      <c r="B27" s="31">
        <v>6</v>
      </c>
      <c r="C27" s="486" t="s">
        <v>309</v>
      </c>
      <c r="D27" s="487"/>
      <c r="E27" s="487"/>
      <c r="F27" s="487"/>
      <c r="G27" s="487"/>
      <c r="H27" s="488"/>
      <c r="I27" s="283">
        <v>16195</v>
      </c>
      <c r="J27" s="283">
        <v>16798</v>
      </c>
      <c r="K27" s="516" t="s">
        <v>310</v>
      </c>
    </row>
    <row r="28" spans="1:11" ht="18" customHeight="1">
      <c r="A28" s="13"/>
      <c r="B28" s="31"/>
      <c r="C28" s="489"/>
      <c r="D28" s="487"/>
      <c r="E28" s="487"/>
      <c r="F28" s="487"/>
      <c r="G28" s="487"/>
      <c r="H28" s="488"/>
      <c r="I28" s="89"/>
      <c r="J28" s="89"/>
      <c r="K28" s="516"/>
    </row>
    <row r="29" spans="1:11" ht="15.75" customHeight="1">
      <c r="A29" s="13"/>
      <c r="B29" s="31"/>
      <c r="C29" s="360"/>
      <c r="D29" s="358"/>
      <c r="E29" s="358"/>
      <c r="F29" s="358"/>
      <c r="G29" s="358"/>
      <c r="H29" s="359"/>
      <c r="I29" s="89"/>
      <c r="J29" s="89"/>
      <c r="K29" s="516"/>
    </row>
    <row r="30" spans="1:11" ht="15" customHeight="1">
      <c r="A30" s="131" t="s">
        <v>563</v>
      </c>
      <c r="B30" s="31">
        <v>6</v>
      </c>
      <c r="C30" s="486" t="s">
        <v>309</v>
      </c>
      <c r="D30" s="487"/>
      <c r="E30" s="487"/>
      <c r="F30" s="487"/>
      <c r="G30" s="487"/>
      <c r="H30" s="488"/>
      <c r="I30" s="283">
        <f>SUM(I34:I39)</f>
        <v>15864.8</v>
      </c>
      <c r="J30" s="283">
        <f>SUM(J34:J39)</f>
        <v>17100.600000000002</v>
      </c>
      <c r="K30" s="516" t="s">
        <v>310</v>
      </c>
    </row>
    <row r="31" spans="1:11" ht="18" customHeight="1">
      <c r="A31" s="13"/>
      <c r="B31" s="31"/>
      <c r="C31" s="489"/>
      <c r="D31" s="487"/>
      <c r="E31" s="487"/>
      <c r="F31" s="487"/>
      <c r="G31" s="487"/>
      <c r="H31" s="488"/>
      <c r="I31" s="89"/>
      <c r="J31" s="89"/>
      <c r="K31" s="516"/>
    </row>
    <row r="32" spans="1:11" ht="15.75" customHeight="1">
      <c r="A32" s="13"/>
      <c r="B32" s="31"/>
      <c r="C32" s="458"/>
      <c r="D32" s="358"/>
      <c r="E32" s="358"/>
      <c r="F32" s="358"/>
      <c r="G32" s="358"/>
      <c r="H32" s="458"/>
      <c r="I32" s="89"/>
      <c r="J32" s="89"/>
      <c r="K32" s="516"/>
    </row>
    <row r="33" spans="1:11" ht="8.25" customHeight="1">
      <c r="A33" s="36"/>
      <c r="B33" s="37"/>
      <c r="C33" s="10"/>
      <c r="D33" s="38"/>
      <c r="E33" s="38"/>
      <c r="F33" s="35"/>
      <c r="G33" s="35"/>
      <c r="H33" s="35"/>
      <c r="I33" s="35"/>
      <c r="J33" s="35"/>
      <c r="K33" s="38"/>
    </row>
    <row r="34" spans="1:11" ht="15" customHeight="1">
      <c r="A34" s="151" t="s">
        <v>285</v>
      </c>
      <c r="B34" s="31">
        <v>46</v>
      </c>
      <c r="C34" s="151" t="s">
        <v>250</v>
      </c>
      <c r="D34" s="144" t="s">
        <v>53</v>
      </c>
      <c r="E34" s="144" t="s">
        <v>50</v>
      </c>
      <c r="F34" s="370">
        <v>8</v>
      </c>
      <c r="G34" s="296">
        <v>34.4</v>
      </c>
      <c r="H34" s="283">
        <v>22.3</v>
      </c>
      <c r="I34" s="283">
        <v>78.2</v>
      </c>
      <c r="J34" s="283">
        <v>78.7</v>
      </c>
      <c r="K34" s="41" t="s">
        <v>51</v>
      </c>
    </row>
    <row r="35" spans="1:11" ht="30.75" customHeight="1">
      <c r="A35" s="262" t="s">
        <v>307</v>
      </c>
      <c r="B35" s="252">
        <v>73</v>
      </c>
      <c r="C35" s="262" t="s">
        <v>448</v>
      </c>
      <c r="D35" s="257" t="s">
        <v>449</v>
      </c>
      <c r="E35" s="257" t="s">
        <v>139</v>
      </c>
      <c r="F35" s="297">
        <v>62.5</v>
      </c>
      <c r="G35" s="297">
        <v>340</v>
      </c>
      <c r="H35" s="301">
        <v>165</v>
      </c>
      <c r="I35" s="301">
        <v>2725.1</v>
      </c>
      <c r="J35" s="301">
        <v>2957.4</v>
      </c>
      <c r="K35" s="263" t="s">
        <v>207</v>
      </c>
    </row>
    <row r="36" spans="1:11" ht="15" customHeight="1">
      <c r="A36" s="151" t="s">
        <v>286</v>
      </c>
      <c r="B36" s="31">
        <v>59</v>
      </c>
      <c r="C36" s="151" t="s">
        <v>54</v>
      </c>
      <c r="D36" s="144" t="s">
        <v>55</v>
      </c>
      <c r="E36" s="144" t="s">
        <v>252</v>
      </c>
      <c r="F36" s="298">
        <v>35.5</v>
      </c>
      <c r="G36" s="298">
        <v>187</v>
      </c>
      <c r="H36" s="302">
        <v>162</v>
      </c>
      <c r="I36" s="283">
        <v>1325</v>
      </c>
      <c r="J36" s="283">
        <v>1330</v>
      </c>
      <c r="K36" s="41" t="s">
        <v>190</v>
      </c>
    </row>
    <row r="37" spans="1:11" ht="14.25" customHeight="1">
      <c r="A37" s="164" t="s">
        <v>308</v>
      </c>
      <c r="B37" s="31">
        <v>44</v>
      </c>
      <c r="C37" s="151" t="s">
        <v>133</v>
      </c>
      <c r="D37" s="144" t="s">
        <v>251</v>
      </c>
      <c r="E37" s="144" t="s">
        <v>252</v>
      </c>
      <c r="F37" s="298">
        <v>12</v>
      </c>
      <c r="G37" s="298">
        <v>47</v>
      </c>
      <c r="H37" s="302">
        <v>2.8</v>
      </c>
      <c r="I37" s="283">
        <v>1.3</v>
      </c>
      <c r="J37" s="283">
        <v>7.1</v>
      </c>
      <c r="K37" s="41" t="s">
        <v>132</v>
      </c>
    </row>
    <row r="38" spans="1:11" ht="30.75" customHeight="1">
      <c r="A38" s="262" t="s">
        <v>306</v>
      </c>
      <c r="B38" s="252">
        <v>81</v>
      </c>
      <c r="C38" s="262" t="s">
        <v>450</v>
      </c>
      <c r="D38" s="257" t="s">
        <v>203</v>
      </c>
      <c r="E38" s="257" t="s">
        <v>139</v>
      </c>
      <c r="F38" s="299">
        <v>306</v>
      </c>
      <c r="G38" s="299">
        <v>235</v>
      </c>
      <c r="H38" s="301">
        <v>434</v>
      </c>
      <c r="I38" s="301">
        <v>11670.2</v>
      </c>
      <c r="J38" s="301">
        <v>12600</v>
      </c>
      <c r="K38" s="263" t="s">
        <v>204</v>
      </c>
    </row>
    <row r="39" spans="1:11" ht="15" customHeight="1">
      <c r="A39" s="153" t="s">
        <v>202</v>
      </c>
      <c r="B39" s="152">
        <v>89</v>
      </c>
      <c r="C39" s="153" t="s">
        <v>249</v>
      </c>
      <c r="D39" s="145" t="s">
        <v>205</v>
      </c>
      <c r="E39" s="145" t="s">
        <v>50</v>
      </c>
      <c r="F39" s="300">
        <v>21</v>
      </c>
      <c r="G39" s="300">
        <v>253.5</v>
      </c>
      <c r="H39" s="303">
        <v>23</v>
      </c>
      <c r="I39" s="304">
        <v>65</v>
      </c>
      <c r="J39" s="304">
        <v>127.4</v>
      </c>
      <c r="K39" s="139" t="s">
        <v>451</v>
      </c>
    </row>
    <row r="40" spans="1:10" ht="16.5">
      <c r="A40" s="10" t="s">
        <v>598</v>
      </c>
      <c r="I40" s="277"/>
      <c r="J40" s="277"/>
    </row>
    <row r="41" ht="16.5">
      <c r="H41" s="277">
        <f>SUM(H34:H39)</f>
        <v>809.1</v>
      </c>
    </row>
  </sheetData>
  <mergeCells count="16">
    <mergeCell ref="C15:H16"/>
    <mergeCell ref="K15:K17"/>
    <mergeCell ref="C18:H19"/>
    <mergeCell ref="K21:K23"/>
    <mergeCell ref="C21:H22"/>
    <mergeCell ref="K18:K20"/>
    <mergeCell ref="C10:H10"/>
    <mergeCell ref="C12:H12"/>
    <mergeCell ref="C13:H13"/>
    <mergeCell ref="C14:H14"/>
    <mergeCell ref="C24:H25"/>
    <mergeCell ref="K24:K26"/>
    <mergeCell ref="C30:H31"/>
    <mergeCell ref="K27:K29"/>
    <mergeCell ref="K30:K32"/>
    <mergeCell ref="C27:H28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9.25390625" style="6" customWidth="1"/>
    <col min="5" max="5" width="13.87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.75">
      <c r="A1" s="1" t="s">
        <v>607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3.5" customHeight="1" hidden="1">
      <c r="A5" s="13" t="s">
        <v>101</v>
      </c>
      <c r="B5" s="31">
        <v>3</v>
      </c>
      <c r="C5" s="102" t="s">
        <v>116</v>
      </c>
      <c r="D5" s="23"/>
      <c r="E5" s="23"/>
      <c r="F5" s="87">
        <v>290.1</v>
      </c>
      <c r="G5" s="87">
        <v>796</v>
      </c>
      <c r="H5" s="87">
        <v>580.5</v>
      </c>
      <c r="I5" s="87">
        <v>191.5</v>
      </c>
      <c r="J5" s="87">
        <v>242.01</v>
      </c>
      <c r="K5" s="100" t="s">
        <v>116</v>
      </c>
    </row>
    <row r="6" spans="1:11" ht="12.75" customHeight="1" hidden="1">
      <c r="A6" s="13" t="s">
        <v>103</v>
      </c>
      <c r="B6" s="31">
        <v>3</v>
      </c>
      <c r="C6" s="102" t="s">
        <v>116</v>
      </c>
      <c r="D6" s="23"/>
      <c r="E6" s="23"/>
      <c r="F6" s="34">
        <v>290.1</v>
      </c>
      <c r="G6" s="34">
        <v>796</v>
      </c>
      <c r="H6" s="34">
        <v>580.5</v>
      </c>
      <c r="I6" s="34">
        <v>191.56</v>
      </c>
      <c r="J6" s="34">
        <v>242.01</v>
      </c>
      <c r="K6" s="101" t="s">
        <v>116</v>
      </c>
    </row>
    <row r="7" spans="1:11" ht="12.75" customHeight="1" hidden="1">
      <c r="A7" s="13" t="s">
        <v>7</v>
      </c>
      <c r="B7" s="31">
        <v>3</v>
      </c>
      <c r="C7" s="102" t="s">
        <v>116</v>
      </c>
      <c r="D7" s="23"/>
      <c r="E7" s="23"/>
      <c r="F7" s="34">
        <v>290.1</v>
      </c>
      <c r="G7" s="34">
        <v>796</v>
      </c>
      <c r="H7" s="34">
        <v>580.5</v>
      </c>
      <c r="I7" s="34">
        <v>191.56</v>
      </c>
      <c r="J7" s="34">
        <v>242.01</v>
      </c>
      <c r="K7" s="101" t="s">
        <v>116</v>
      </c>
    </row>
    <row r="8" spans="1:11" ht="12.75" customHeight="1" hidden="1">
      <c r="A8" s="13" t="s">
        <v>8</v>
      </c>
      <c r="B8" s="31">
        <v>3</v>
      </c>
      <c r="C8" s="102" t="s">
        <v>116</v>
      </c>
      <c r="D8" s="23"/>
      <c r="E8" s="23"/>
      <c r="F8" s="34">
        <v>290.1</v>
      </c>
      <c r="G8" s="34">
        <v>796</v>
      </c>
      <c r="H8" s="34">
        <v>580.5</v>
      </c>
      <c r="I8" s="34">
        <v>167.42</v>
      </c>
      <c r="J8" s="34">
        <v>242.01</v>
      </c>
      <c r="K8" s="101" t="s">
        <v>116</v>
      </c>
    </row>
    <row r="9" spans="1:11" ht="15" customHeight="1" hidden="1">
      <c r="A9" s="13" t="s">
        <v>9</v>
      </c>
      <c r="B9" s="31">
        <v>3</v>
      </c>
      <c r="C9" s="101" t="s">
        <v>149</v>
      </c>
      <c r="D9" s="2"/>
      <c r="E9" s="2"/>
      <c r="F9" s="111"/>
      <c r="G9" s="112"/>
      <c r="H9" s="34">
        <v>580.5</v>
      </c>
      <c r="I9" s="34">
        <v>181.87</v>
      </c>
      <c r="J9" s="34">
        <v>242.01</v>
      </c>
      <c r="K9" s="101" t="s">
        <v>116</v>
      </c>
    </row>
    <row r="10" spans="1:11" ht="15" customHeight="1" hidden="1">
      <c r="A10" s="13" t="s">
        <v>10</v>
      </c>
      <c r="B10" s="31">
        <v>3</v>
      </c>
      <c r="C10" s="104" t="s">
        <v>416</v>
      </c>
      <c r="D10" s="2"/>
      <c r="E10" s="2"/>
      <c r="F10" s="111"/>
      <c r="G10" s="112"/>
      <c r="H10" s="34"/>
      <c r="I10" s="34">
        <v>18187</v>
      </c>
      <c r="J10" s="34">
        <v>24201</v>
      </c>
      <c r="K10" s="101" t="s">
        <v>116</v>
      </c>
    </row>
    <row r="11" spans="1:11" ht="15" customHeight="1" hidden="1">
      <c r="A11" s="13" t="s">
        <v>11</v>
      </c>
      <c r="B11" s="31">
        <v>3</v>
      </c>
      <c r="C11" s="104" t="s">
        <v>416</v>
      </c>
      <c r="D11" s="2"/>
      <c r="E11" s="2"/>
      <c r="F11" s="111"/>
      <c r="G11" s="112"/>
      <c r="H11" s="34"/>
      <c r="I11" s="34">
        <v>181.87</v>
      </c>
      <c r="J11" s="34">
        <v>242.01</v>
      </c>
      <c r="K11" s="101" t="s">
        <v>116</v>
      </c>
    </row>
    <row r="12" spans="1:11" ht="15" customHeight="1" hidden="1">
      <c r="A12" s="13" t="s">
        <v>96</v>
      </c>
      <c r="B12" s="31">
        <v>3</v>
      </c>
      <c r="C12" s="104" t="s">
        <v>416</v>
      </c>
      <c r="D12" s="2"/>
      <c r="E12" s="2"/>
      <c r="F12" s="111"/>
      <c r="G12" s="112"/>
      <c r="H12" s="34"/>
      <c r="I12" s="34">
        <v>17978</v>
      </c>
      <c r="J12" s="34">
        <v>24201</v>
      </c>
      <c r="K12" s="101" t="s">
        <v>116</v>
      </c>
    </row>
    <row r="13" spans="1:11" ht="15" customHeight="1" hidden="1">
      <c r="A13" s="13" t="s">
        <v>98</v>
      </c>
      <c r="B13" s="31">
        <v>3</v>
      </c>
      <c r="C13" s="104" t="s">
        <v>416</v>
      </c>
      <c r="D13" s="2"/>
      <c r="E13" s="2"/>
      <c r="F13" s="111"/>
      <c r="G13" s="112"/>
      <c r="H13" s="34"/>
      <c r="I13" s="329">
        <v>17926</v>
      </c>
      <c r="J13" s="329">
        <v>24201</v>
      </c>
      <c r="K13" s="101" t="s">
        <v>116</v>
      </c>
    </row>
    <row r="14" spans="1:11" ht="15" customHeight="1" hidden="1">
      <c r="A14" s="86" t="s">
        <v>130</v>
      </c>
      <c r="B14" s="31">
        <v>3</v>
      </c>
      <c r="C14" s="104" t="s">
        <v>416</v>
      </c>
      <c r="D14" s="2"/>
      <c r="E14" s="2"/>
      <c r="F14" s="111"/>
      <c r="G14" s="112"/>
      <c r="H14" s="34"/>
      <c r="I14" s="329">
        <v>22785</v>
      </c>
      <c r="J14" s="329">
        <v>25180</v>
      </c>
      <c r="K14" s="101" t="s">
        <v>116</v>
      </c>
    </row>
    <row r="15" spans="1:11" ht="21" customHeight="1" hidden="1">
      <c r="A15" s="9" t="s">
        <v>535</v>
      </c>
      <c r="B15" s="148">
        <v>6</v>
      </c>
      <c r="C15" s="516" t="s">
        <v>417</v>
      </c>
      <c r="D15" s="491"/>
      <c r="E15" s="491"/>
      <c r="F15" s="491"/>
      <c r="G15" s="491"/>
      <c r="H15" s="492"/>
      <c r="I15" s="330">
        <v>22863.5</v>
      </c>
      <c r="J15" s="330">
        <v>25123.5</v>
      </c>
      <c r="K15" s="516" t="s">
        <v>404</v>
      </c>
    </row>
    <row r="16" spans="1:11" ht="15" customHeight="1" hidden="1">
      <c r="A16" s="36"/>
      <c r="B16" s="37"/>
      <c r="C16" s="493"/>
      <c r="D16" s="491"/>
      <c r="E16" s="491"/>
      <c r="F16" s="491"/>
      <c r="G16" s="491"/>
      <c r="H16" s="492"/>
      <c r="I16" s="329"/>
      <c r="J16" s="329"/>
      <c r="K16" s="502"/>
    </row>
    <row r="17" spans="1:11" ht="15" customHeight="1" hidden="1">
      <c r="A17" s="86"/>
      <c r="B17" s="31"/>
      <c r="C17" s="104"/>
      <c r="D17" s="2"/>
      <c r="E17" s="2"/>
      <c r="F17" s="111"/>
      <c r="G17" s="111"/>
      <c r="H17" s="237"/>
      <c r="I17" s="329"/>
      <c r="J17" s="329"/>
      <c r="K17" s="490"/>
    </row>
    <row r="18" spans="1:11" ht="21" customHeight="1">
      <c r="A18" s="9" t="s">
        <v>542</v>
      </c>
      <c r="B18" s="148">
        <v>6</v>
      </c>
      <c r="C18" s="516" t="s">
        <v>417</v>
      </c>
      <c r="D18" s="491"/>
      <c r="E18" s="491"/>
      <c r="F18" s="491"/>
      <c r="G18" s="491"/>
      <c r="H18" s="492"/>
      <c r="I18" s="330">
        <v>22783.5</v>
      </c>
      <c r="J18" s="330">
        <v>24735.5</v>
      </c>
      <c r="K18" s="516" t="s">
        <v>404</v>
      </c>
    </row>
    <row r="19" spans="1:11" ht="15" customHeight="1">
      <c r="A19" s="36"/>
      <c r="B19" s="37"/>
      <c r="C19" s="493"/>
      <c r="D19" s="491"/>
      <c r="E19" s="491"/>
      <c r="F19" s="491"/>
      <c r="G19" s="491"/>
      <c r="H19" s="492"/>
      <c r="I19" s="330"/>
      <c r="J19" s="330"/>
      <c r="K19" s="502"/>
    </row>
    <row r="20" spans="1:11" ht="15" customHeight="1">
      <c r="A20" s="36"/>
      <c r="B20" s="37"/>
      <c r="C20" s="224"/>
      <c r="D20" s="223"/>
      <c r="E20" s="223"/>
      <c r="F20" s="223"/>
      <c r="G20" s="222"/>
      <c r="H20" s="230"/>
      <c r="I20" s="330"/>
      <c r="J20" s="330"/>
      <c r="K20" s="490"/>
    </row>
    <row r="21" spans="1:11" ht="21" customHeight="1">
      <c r="A21" s="9" t="s">
        <v>543</v>
      </c>
      <c r="B21" s="148">
        <v>6</v>
      </c>
      <c r="C21" s="516" t="s">
        <v>417</v>
      </c>
      <c r="D21" s="491"/>
      <c r="E21" s="491"/>
      <c r="F21" s="491"/>
      <c r="G21" s="491"/>
      <c r="H21" s="492"/>
      <c r="I21" s="330">
        <v>18335</v>
      </c>
      <c r="J21" s="330">
        <v>24632</v>
      </c>
      <c r="K21" s="516" t="s">
        <v>404</v>
      </c>
    </row>
    <row r="22" spans="1:11" ht="15" customHeight="1">
      <c r="A22" s="36"/>
      <c r="B22" s="37"/>
      <c r="C22" s="493"/>
      <c r="D22" s="491"/>
      <c r="E22" s="491"/>
      <c r="F22" s="491"/>
      <c r="G22" s="491"/>
      <c r="H22" s="492"/>
      <c r="I22" s="34"/>
      <c r="J22" s="34"/>
      <c r="K22" s="502"/>
    </row>
    <row r="23" spans="1:11" ht="15" customHeight="1">
      <c r="A23" s="36"/>
      <c r="B23" s="37"/>
      <c r="C23" s="341"/>
      <c r="D23" s="339"/>
      <c r="E23" s="339"/>
      <c r="F23" s="339"/>
      <c r="G23" s="339"/>
      <c r="H23" s="340"/>
      <c r="I23" s="34"/>
      <c r="J23" s="34"/>
      <c r="K23" s="502"/>
    </row>
    <row r="24" spans="1:11" ht="15" customHeight="1">
      <c r="A24" s="9" t="s">
        <v>544</v>
      </c>
      <c r="B24" s="148">
        <v>6</v>
      </c>
      <c r="C24" s="516" t="s">
        <v>417</v>
      </c>
      <c r="D24" s="491"/>
      <c r="E24" s="491"/>
      <c r="F24" s="491"/>
      <c r="G24" s="491"/>
      <c r="H24" s="492"/>
      <c r="I24" s="330">
        <v>21088</v>
      </c>
      <c r="J24" s="330">
        <v>24632</v>
      </c>
      <c r="K24" s="516" t="s">
        <v>404</v>
      </c>
    </row>
    <row r="25" spans="1:11" ht="15" customHeight="1">
      <c r="A25" s="36"/>
      <c r="B25" s="37"/>
      <c r="C25" s="493"/>
      <c r="D25" s="491"/>
      <c r="E25" s="491"/>
      <c r="F25" s="491"/>
      <c r="G25" s="491"/>
      <c r="H25" s="492"/>
      <c r="I25" s="34"/>
      <c r="J25" s="34"/>
      <c r="K25" s="502"/>
    </row>
    <row r="26" spans="1:11" ht="19.5" customHeight="1">
      <c r="A26" s="36"/>
      <c r="B26" s="37"/>
      <c r="C26" s="341"/>
      <c r="D26" s="339"/>
      <c r="E26" s="339"/>
      <c r="F26" s="339"/>
      <c r="G26" s="339"/>
      <c r="H26" s="340"/>
      <c r="I26" s="34"/>
      <c r="J26" s="34"/>
      <c r="K26" s="502"/>
    </row>
    <row r="27" spans="1:11" ht="21" customHeight="1">
      <c r="A27" s="9" t="s">
        <v>545</v>
      </c>
      <c r="B27" s="148">
        <v>6</v>
      </c>
      <c r="C27" s="516" t="s">
        <v>417</v>
      </c>
      <c r="D27" s="491"/>
      <c r="E27" s="491"/>
      <c r="F27" s="491"/>
      <c r="G27" s="491"/>
      <c r="H27" s="492"/>
      <c r="I27" s="309">
        <v>21034</v>
      </c>
      <c r="J27" s="309">
        <v>24558</v>
      </c>
      <c r="K27" s="516" t="s">
        <v>404</v>
      </c>
    </row>
    <row r="28" spans="1:11" ht="29.25" customHeight="1">
      <c r="A28" s="36"/>
      <c r="B28" s="37"/>
      <c r="C28" s="493"/>
      <c r="D28" s="491"/>
      <c r="E28" s="491"/>
      <c r="F28" s="491"/>
      <c r="G28" s="491"/>
      <c r="H28" s="492"/>
      <c r="I28" s="35"/>
      <c r="J28" s="35"/>
      <c r="K28" s="490"/>
    </row>
    <row r="29" spans="1:11" ht="21" customHeight="1">
      <c r="A29" s="9" t="s">
        <v>563</v>
      </c>
      <c r="B29" s="148">
        <v>6</v>
      </c>
      <c r="C29" s="516" t="s">
        <v>417</v>
      </c>
      <c r="D29" s="491"/>
      <c r="E29" s="491"/>
      <c r="F29" s="491"/>
      <c r="G29" s="491"/>
      <c r="H29" s="492"/>
      <c r="I29" s="309">
        <f>SUM(I32:I40)</f>
        <v>18071.1</v>
      </c>
      <c r="J29" s="309">
        <f>SUM(J32:J40)</f>
        <v>28409.600000000002</v>
      </c>
      <c r="K29" s="516" t="s">
        <v>404</v>
      </c>
    </row>
    <row r="30" spans="1:11" ht="28.5" customHeight="1">
      <c r="A30" s="61"/>
      <c r="B30" s="37"/>
      <c r="C30" s="493"/>
      <c r="D30" s="491"/>
      <c r="E30" s="491"/>
      <c r="F30" s="491"/>
      <c r="G30" s="491"/>
      <c r="H30" s="492"/>
      <c r="I30" s="60"/>
      <c r="J30" s="60"/>
      <c r="K30" s="490"/>
    </row>
    <row r="31" spans="1:11" ht="9.75" customHeight="1">
      <c r="A31" s="61"/>
      <c r="B31" s="37"/>
      <c r="C31" s="457"/>
      <c r="D31" s="457"/>
      <c r="E31" s="457"/>
      <c r="F31" s="457"/>
      <c r="G31" s="457"/>
      <c r="H31" s="457"/>
      <c r="I31" s="60"/>
      <c r="J31" s="60"/>
      <c r="K31" s="38"/>
    </row>
    <row r="32" spans="1:11" ht="15" customHeight="1">
      <c r="A32" s="524" t="s">
        <v>313</v>
      </c>
      <c r="B32" s="494">
        <v>63</v>
      </c>
      <c r="C32" s="474" t="s">
        <v>453</v>
      </c>
      <c r="D32" s="494" t="s">
        <v>57</v>
      </c>
      <c r="E32" s="494" t="s">
        <v>454</v>
      </c>
      <c r="F32" s="520">
        <v>180</v>
      </c>
      <c r="G32" s="520">
        <v>285</v>
      </c>
      <c r="H32" s="522">
        <v>454</v>
      </c>
      <c r="I32" s="514">
        <v>17092.5</v>
      </c>
      <c r="J32" s="514">
        <v>26220.7</v>
      </c>
      <c r="K32" s="473" t="s">
        <v>227</v>
      </c>
    </row>
    <row r="33" spans="1:11" ht="16.5" customHeight="1">
      <c r="A33" s="524"/>
      <c r="B33" s="494"/>
      <c r="C33" s="474"/>
      <c r="D33" s="494"/>
      <c r="E33" s="494"/>
      <c r="F33" s="520"/>
      <c r="G33" s="520"/>
      <c r="H33" s="522"/>
      <c r="I33" s="514"/>
      <c r="J33" s="514"/>
      <c r="K33" s="473"/>
    </row>
    <row r="34" spans="1:11" ht="12.75" customHeight="1">
      <c r="A34" s="39" t="s">
        <v>311</v>
      </c>
      <c r="B34" s="40">
        <v>59</v>
      </c>
      <c r="C34" s="39" t="s">
        <v>452</v>
      </c>
      <c r="D34" s="22" t="s">
        <v>57</v>
      </c>
      <c r="E34" s="22" t="s">
        <v>516</v>
      </c>
      <c r="F34" s="278">
        <v>45</v>
      </c>
      <c r="G34" s="278">
        <v>100</v>
      </c>
      <c r="H34" s="280">
        <v>5</v>
      </c>
      <c r="I34" s="307">
        <v>36.5</v>
      </c>
      <c r="J34" s="307">
        <v>69</v>
      </c>
      <c r="K34" s="25" t="s">
        <v>58</v>
      </c>
    </row>
    <row r="35" spans="1:11" ht="12.75" customHeight="1">
      <c r="A35" s="39" t="s">
        <v>314</v>
      </c>
      <c r="B35" s="40">
        <v>50</v>
      </c>
      <c r="C35" s="39" t="s">
        <v>270</v>
      </c>
      <c r="D35" s="22" t="s">
        <v>57</v>
      </c>
      <c r="E35" s="22" t="s">
        <v>43</v>
      </c>
      <c r="F35" s="278">
        <v>85.1</v>
      </c>
      <c r="G35" s="278">
        <v>149</v>
      </c>
      <c r="H35" s="280">
        <v>57</v>
      </c>
      <c r="I35" s="307">
        <v>655.3</v>
      </c>
      <c r="J35" s="307">
        <v>1710</v>
      </c>
      <c r="K35" s="25" t="s">
        <v>58</v>
      </c>
    </row>
    <row r="36" spans="1:11" ht="12.75" customHeight="1">
      <c r="A36" s="141" t="s">
        <v>312</v>
      </c>
      <c r="B36" s="40">
        <v>45</v>
      </c>
      <c r="C36" s="39" t="s">
        <v>56</v>
      </c>
      <c r="D36" s="22" t="s">
        <v>271</v>
      </c>
      <c r="E36" s="22" t="s">
        <v>516</v>
      </c>
      <c r="F36" s="278">
        <v>48.2</v>
      </c>
      <c r="G36" s="278">
        <v>91</v>
      </c>
      <c r="H36" s="280">
        <v>10</v>
      </c>
      <c r="I36" s="307">
        <v>26.8</v>
      </c>
      <c r="J36" s="307">
        <v>82.4</v>
      </c>
      <c r="K36" s="25" t="s">
        <v>183</v>
      </c>
    </row>
    <row r="37" spans="1:12" ht="12.75" customHeight="1">
      <c r="A37" s="39" t="s">
        <v>402</v>
      </c>
      <c r="B37" s="22">
        <v>88</v>
      </c>
      <c r="C37" s="22" t="s">
        <v>56</v>
      </c>
      <c r="D37" s="40" t="s">
        <v>271</v>
      </c>
      <c r="E37" s="22" t="s">
        <v>516</v>
      </c>
      <c r="F37" s="278">
        <v>23.5</v>
      </c>
      <c r="G37" s="278">
        <v>229.5</v>
      </c>
      <c r="H37" s="280">
        <v>21.82</v>
      </c>
      <c r="I37" s="307">
        <v>26.2</v>
      </c>
      <c r="J37" s="307">
        <v>57.5</v>
      </c>
      <c r="K37" s="25" t="s">
        <v>272</v>
      </c>
      <c r="L37" s="10"/>
    </row>
    <row r="38" spans="1:11" ht="12.75" customHeight="1">
      <c r="A38" s="26" t="s">
        <v>403</v>
      </c>
      <c r="B38" s="43">
        <v>66</v>
      </c>
      <c r="C38" s="43" t="s">
        <v>56</v>
      </c>
      <c r="D38" s="42" t="s">
        <v>60</v>
      </c>
      <c r="E38" s="42" t="s">
        <v>516</v>
      </c>
      <c r="F38" s="306">
        <v>25</v>
      </c>
      <c r="G38" s="306">
        <v>275.5</v>
      </c>
      <c r="H38" s="308">
        <v>65</v>
      </c>
      <c r="I38" s="308">
        <v>233.8</v>
      </c>
      <c r="J38" s="308">
        <v>270</v>
      </c>
      <c r="K38" s="72" t="s">
        <v>226</v>
      </c>
    </row>
    <row r="39" ht="16.5">
      <c r="A39" s="10" t="s">
        <v>598</v>
      </c>
    </row>
    <row r="40" spans="1:8" ht="16.5">
      <c r="A40" s="36"/>
      <c r="H40" s="277">
        <f>SUM(H32:H38)</f>
        <v>612.82</v>
      </c>
    </row>
    <row r="41" ht="16.5">
      <c r="A41" s="36"/>
    </row>
  </sheetData>
  <mergeCells count="23">
    <mergeCell ref="C24:H25"/>
    <mergeCell ref="K24:K26"/>
    <mergeCell ref="C21:H22"/>
    <mergeCell ref="K21:K23"/>
    <mergeCell ref="A32:A33"/>
    <mergeCell ref="B32:B33"/>
    <mergeCell ref="C32:C33"/>
    <mergeCell ref="D32:D33"/>
    <mergeCell ref="I32:I33"/>
    <mergeCell ref="J32:J33"/>
    <mergeCell ref="K32:K33"/>
    <mergeCell ref="K27:K28"/>
    <mergeCell ref="K29:K30"/>
    <mergeCell ref="C27:H28"/>
    <mergeCell ref="E32:E33"/>
    <mergeCell ref="F32:F33"/>
    <mergeCell ref="G32:G33"/>
    <mergeCell ref="H32:H33"/>
    <mergeCell ref="C29:H30"/>
    <mergeCell ref="C18:H19"/>
    <mergeCell ref="K18:K20"/>
    <mergeCell ref="C15:H16"/>
    <mergeCell ref="K15:K17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47" sqref="A47"/>
    </sheetView>
  </sheetViews>
  <sheetFormatPr defaultColWidth="9.00390625" defaultRowHeight="15.75"/>
  <cols>
    <col min="1" max="1" width="13.75390625" style="10" customWidth="1"/>
    <col min="2" max="2" width="6.00390625" style="10" customWidth="1"/>
    <col min="3" max="3" width="10.75390625" style="6" customWidth="1"/>
    <col min="4" max="4" width="7.625" style="6" customWidth="1"/>
    <col min="5" max="5" width="12.625" style="6" customWidth="1"/>
    <col min="6" max="7" width="8.75390625" style="5" customWidth="1"/>
    <col min="8" max="8" width="9.75390625" style="5" customWidth="1"/>
    <col min="9" max="10" width="11.625" style="5" customWidth="1"/>
    <col min="11" max="11" width="23.375" style="6" customWidth="1"/>
    <col min="12" max="16384" width="9.00390625" style="6" customWidth="1"/>
  </cols>
  <sheetData>
    <row r="1" spans="1:11" s="18" customFormat="1" ht="24.75" customHeight="1">
      <c r="A1" s="1" t="s">
        <v>608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4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3.5" customHeight="1" hidden="1">
      <c r="A5" s="13" t="s">
        <v>101</v>
      </c>
      <c r="B5" s="31">
        <v>3</v>
      </c>
      <c r="C5" s="51" t="s">
        <v>117</v>
      </c>
      <c r="D5" s="33"/>
      <c r="E5" s="33"/>
      <c r="F5" s="98">
        <v>162.3</v>
      </c>
      <c r="G5" s="98">
        <v>632.63</v>
      </c>
      <c r="H5" s="87">
        <v>1182.13</v>
      </c>
      <c r="I5" s="87">
        <v>248.94</v>
      </c>
      <c r="J5" s="87">
        <v>320.56</v>
      </c>
      <c r="K5" s="54" t="s">
        <v>117</v>
      </c>
    </row>
    <row r="6" spans="1:11" ht="12.75" customHeight="1" hidden="1">
      <c r="A6" s="13" t="s">
        <v>103</v>
      </c>
      <c r="B6" s="31">
        <v>3</v>
      </c>
      <c r="C6" s="102" t="s">
        <v>117</v>
      </c>
      <c r="D6" s="23"/>
      <c r="E6" s="23"/>
      <c r="F6" s="53">
        <v>162.3</v>
      </c>
      <c r="G6" s="53">
        <v>632.63</v>
      </c>
      <c r="H6" s="34">
        <v>1182.13</v>
      </c>
      <c r="I6" s="34">
        <v>248.91</v>
      </c>
      <c r="J6" s="34">
        <v>320.56</v>
      </c>
      <c r="K6" s="101" t="s">
        <v>117</v>
      </c>
    </row>
    <row r="7" spans="1:11" ht="12.75" customHeight="1" hidden="1">
      <c r="A7" s="13" t="s">
        <v>7</v>
      </c>
      <c r="B7" s="31">
        <v>3</v>
      </c>
      <c r="C7" s="102" t="s">
        <v>117</v>
      </c>
      <c r="D7" s="23"/>
      <c r="E7" s="23"/>
      <c r="F7" s="53">
        <v>162.3</v>
      </c>
      <c r="G7" s="53">
        <v>632.63</v>
      </c>
      <c r="H7" s="34">
        <v>1182.13</v>
      </c>
      <c r="I7" s="34">
        <v>248.91</v>
      </c>
      <c r="J7" s="34">
        <v>320.56</v>
      </c>
      <c r="K7" s="101" t="s">
        <v>117</v>
      </c>
    </row>
    <row r="8" spans="1:11" ht="12.75" customHeight="1" hidden="1">
      <c r="A8" s="13" t="s">
        <v>8</v>
      </c>
      <c r="B8" s="31">
        <v>3</v>
      </c>
      <c r="C8" s="102" t="s">
        <v>117</v>
      </c>
      <c r="D8" s="23"/>
      <c r="E8" s="23"/>
      <c r="F8" s="53">
        <v>162.3</v>
      </c>
      <c r="G8" s="53">
        <v>632.63</v>
      </c>
      <c r="H8" s="34">
        <v>1182.13</v>
      </c>
      <c r="I8" s="34">
        <v>263.05</v>
      </c>
      <c r="J8" s="34">
        <v>320.56</v>
      </c>
      <c r="K8" s="101" t="s">
        <v>117</v>
      </c>
    </row>
    <row r="9" spans="1:11" ht="15" customHeight="1" hidden="1">
      <c r="A9" s="13" t="s">
        <v>9</v>
      </c>
      <c r="B9" s="31">
        <v>3</v>
      </c>
      <c r="C9" s="101" t="s">
        <v>150</v>
      </c>
      <c r="D9" s="2"/>
      <c r="E9" s="2"/>
      <c r="F9" s="111"/>
      <c r="G9" s="112"/>
      <c r="H9" s="34">
        <v>1182.13</v>
      </c>
      <c r="I9" s="34">
        <v>244.51</v>
      </c>
      <c r="J9" s="34">
        <v>320.52</v>
      </c>
      <c r="K9" s="101" t="s">
        <v>117</v>
      </c>
    </row>
    <row r="10" spans="1:11" ht="16.5" customHeight="1" hidden="1">
      <c r="A10" s="13" t="s">
        <v>10</v>
      </c>
      <c r="B10" s="31">
        <v>3</v>
      </c>
      <c r="C10" s="512" t="s">
        <v>117</v>
      </c>
      <c r="D10" s="507"/>
      <c r="E10" s="507"/>
      <c r="F10" s="507"/>
      <c r="G10" s="507"/>
      <c r="H10" s="508"/>
      <c r="I10" s="34">
        <v>24451</v>
      </c>
      <c r="J10" s="34">
        <v>32052</v>
      </c>
      <c r="K10" s="101" t="s">
        <v>117</v>
      </c>
    </row>
    <row r="11" spans="1:11" ht="15" customHeight="1" hidden="1">
      <c r="A11" s="13" t="s">
        <v>11</v>
      </c>
      <c r="B11" s="31">
        <v>3</v>
      </c>
      <c r="C11" s="512" t="s">
        <v>117</v>
      </c>
      <c r="D11" s="507"/>
      <c r="E11" s="507"/>
      <c r="F11" s="507"/>
      <c r="G11" s="507"/>
      <c r="H11" s="508"/>
      <c r="I11" s="34">
        <v>244.51</v>
      </c>
      <c r="J11" s="34">
        <v>320.52</v>
      </c>
      <c r="K11" s="101" t="s">
        <v>117</v>
      </c>
    </row>
    <row r="12" spans="1:11" ht="16.5" customHeight="1" hidden="1">
      <c r="A12" s="13" t="s">
        <v>96</v>
      </c>
      <c r="B12" s="31">
        <v>3</v>
      </c>
      <c r="C12" s="512" t="s">
        <v>117</v>
      </c>
      <c r="D12" s="507"/>
      <c r="E12" s="507"/>
      <c r="F12" s="507"/>
      <c r="G12" s="507"/>
      <c r="H12" s="508"/>
      <c r="I12" s="34">
        <v>23613</v>
      </c>
      <c r="J12" s="34">
        <v>32052</v>
      </c>
      <c r="K12" s="101" t="s">
        <v>117</v>
      </c>
    </row>
    <row r="13" spans="1:11" ht="16.5" customHeight="1" hidden="1">
      <c r="A13" s="13" t="s">
        <v>97</v>
      </c>
      <c r="B13" s="31">
        <v>3</v>
      </c>
      <c r="C13" s="512" t="s">
        <v>117</v>
      </c>
      <c r="D13" s="507"/>
      <c r="E13" s="507"/>
      <c r="F13" s="507"/>
      <c r="G13" s="507"/>
      <c r="H13" s="508"/>
      <c r="I13" s="329">
        <v>23001</v>
      </c>
      <c r="J13" s="329">
        <v>32052</v>
      </c>
      <c r="K13" s="101" t="s">
        <v>117</v>
      </c>
    </row>
    <row r="14" spans="1:11" ht="16.5" customHeight="1" hidden="1">
      <c r="A14" s="13" t="s">
        <v>130</v>
      </c>
      <c r="B14" s="31">
        <v>3</v>
      </c>
      <c r="C14" s="512" t="s">
        <v>117</v>
      </c>
      <c r="D14" s="507"/>
      <c r="E14" s="507"/>
      <c r="F14" s="507"/>
      <c r="G14" s="507"/>
      <c r="H14" s="508"/>
      <c r="I14" s="329">
        <v>22959</v>
      </c>
      <c r="J14" s="329">
        <v>31792</v>
      </c>
      <c r="K14" s="101" t="s">
        <v>117</v>
      </c>
    </row>
    <row r="15" spans="1:11" ht="13.5" customHeight="1" hidden="1">
      <c r="A15" s="13" t="s">
        <v>535</v>
      </c>
      <c r="B15" s="31">
        <v>12</v>
      </c>
      <c r="C15" s="516" t="s">
        <v>316</v>
      </c>
      <c r="D15" s="491"/>
      <c r="E15" s="491"/>
      <c r="F15" s="491"/>
      <c r="G15" s="491"/>
      <c r="H15" s="492"/>
      <c r="I15" s="329">
        <v>25999.35</v>
      </c>
      <c r="J15" s="329">
        <v>37018.6</v>
      </c>
      <c r="K15" s="516" t="s">
        <v>317</v>
      </c>
    </row>
    <row r="16" spans="1:11" ht="13.5" customHeight="1" hidden="1">
      <c r="A16" s="13"/>
      <c r="B16" s="31"/>
      <c r="C16" s="493"/>
      <c r="D16" s="491"/>
      <c r="E16" s="491"/>
      <c r="F16" s="491"/>
      <c r="G16" s="491"/>
      <c r="H16" s="492"/>
      <c r="I16" s="329"/>
      <c r="J16" s="329"/>
      <c r="K16" s="502"/>
    </row>
    <row r="17" spans="1:11" ht="13.5" customHeight="1" hidden="1">
      <c r="A17" s="13"/>
      <c r="B17" s="31"/>
      <c r="C17" s="493"/>
      <c r="D17" s="491"/>
      <c r="E17" s="491"/>
      <c r="F17" s="491"/>
      <c r="G17" s="491"/>
      <c r="H17" s="492"/>
      <c r="I17" s="329"/>
      <c r="J17" s="329"/>
      <c r="K17" s="502"/>
    </row>
    <row r="18" spans="1:11" ht="16.5" customHeight="1" hidden="1">
      <c r="A18" s="36"/>
      <c r="B18" s="37"/>
      <c r="C18" s="493"/>
      <c r="D18" s="491"/>
      <c r="E18" s="491"/>
      <c r="F18" s="491"/>
      <c r="G18" s="491"/>
      <c r="H18" s="492"/>
      <c r="I18" s="329"/>
      <c r="J18" s="329"/>
      <c r="K18" s="475"/>
    </row>
    <row r="19" spans="1:11" ht="15" customHeight="1" hidden="1">
      <c r="A19" s="36"/>
      <c r="B19" s="37"/>
      <c r="C19" s="224"/>
      <c r="D19" s="222"/>
      <c r="E19" s="222"/>
      <c r="F19" s="222"/>
      <c r="G19" s="222"/>
      <c r="H19" s="230"/>
      <c r="I19" s="329"/>
      <c r="J19" s="329"/>
      <c r="K19" s="475"/>
    </row>
    <row r="20" spans="1:11" ht="15" customHeight="1" hidden="1">
      <c r="A20" s="36"/>
      <c r="B20" s="37"/>
      <c r="C20" s="224"/>
      <c r="D20" s="222"/>
      <c r="E20" s="222"/>
      <c r="F20" s="222"/>
      <c r="G20" s="222"/>
      <c r="H20" s="230"/>
      <c r="I20" s="329"/>
      <c r="J20" s="329"/>
      <c r="K20" s="475"/>
    </row>
    <row r="21" spans="1:11" ht="15" customHeight="1" hidden="1">
      <c r="A21" s="36"/>
      <c r="B21" s="37"/>
      <c r="C21" s="224"/>
      <c r="D21" s="222"/>
      <c r="E21" s="222"/>
      <c r="F21" s="222"/>
      <c r="G21" s="222"/>
      <c r="H21" s="230"/>
      <c r="I21" s="329"/>
      <c r="J21" s="329"/>
      <c r="K21" s="490"/>
    </row>
    <row r="22" spans="1:11" ht="13.5" customHeight="1">
      <c r="A22" s="13" t="s">
        <v>542</v>
      </c>
      <c r="B22" s="31">
        <v>12</v>
      </c>
      <c r="C22" s="516" t="s">
        <v>455</v>
      </c>
      <c r="D22" s="491"/>
      <c r="E22" s="491"/>
      <c r="F22" s="491"/>
      <c r="G22" s="491"/>
      <c r="H22" s="492"/>
      <c r="I22" s="329">
        <v>25999.35</v>
      </c>
      <c r="J22" s="329">
        <v>37018.6</v>
      </c>
      <c r="K22" s="516" t="s">
        <v>455</v>
      </c>
    </row>
    <row r="23" spans="1:11" ht="13.5" customHeight="1">
      <c r="A23" s="13"/>
      <c r="B23" s="31"/>
      <c r="C23" s="493"/>
      <c r="D23" s="491"/>
      <c r="E23" s="491"/>
      <c r="F23" s="491"/>
      <c r="G23" s="491"/>
      <c r="H23" s="492"/>
      <c r="I23" s="34"/>
      <c r="J23" s="34"/>
      <c r="K23" s="502"/>
    </row>
    <row r="24" spans="1:11" ht="13.5" customHeight="1">
      <c r="A24" s="13"/>
      <c r="B24" s="31"/>
      <c r="C24" s="493"/>
      <c r="D24" s="491"/>
      <c r="E24" s="491"/>
      <c r="F24" s="491"/>
      <c r="G24" s="491"/>
      <c r="H24" s="492"/>
      <c r="I24" s="34"/>
      <c r="J24" s="34"/>
      <c r="K24" s="502"/>
    </row>
    <row r="25" spans="1:11" ht="15" customHeight="1">
      <c r="A25" s="36"/>
      <c r="B25" s="37"/>
      <c r="C25" s="493"/>
      <c r="D25" s="491"/>
      <c r="E25" s="491"/>
      <c r="F25" s="491"/>
      <c r="G25" s="491"/>
      <c r="H25" s="492"/>
      <c r="I25" s="34"/>
      <c r="J25" s="34"/>
      <c r="K25" s="475"/>
    </row>
    <row r="26" spans="1:11" ht="15" customHeight="1">
      <c r="A26" s="36"/>
      <c r="B26" s="37"/>
      <c r="C26" s="224"/>
      <c r="D26" s="222"/>
      <c r="E26" s="222"/>
      <c r="F26" s="222"/>
      <c r="G26" s="222"/>
      <c r="H26" s="230"/>
      <c r="I26" s="34"/>
      <c r="J26" s="34"/>
      <c r="K26" s="475"/>
    </row>
    <row r="27" spans="1:11" ht="15" customHeight="1">
      <c r="A27" s="36"/>
      <c r="B27" s="37"/>
      <c r="C27" s="224"/>
      <c r="D27" s="222"/>
      <c r="E27" s="222"/>
      <c r="F27" s="222"/>
      <c r="G27" s="222"/>
      <c r="H27" s="230"/>
      <c r="I27" s="34"/>
      <c r="J27" s="34"/>
      <c r="K27" s="475"/>
    </row>
    <row r="28" spans="1:11" ht="15" customHeight="1">
      <c r="A28" s="36"/>
      <c r="B28" s="37"/>
      <c r="C28" s="224"/>
      <c r="D28" s="222"/>
      <c r="E28" s="222"/>
      <c r="F28" s="222"/>
      <c r="G28" s="222"/>
      <c r="H28" s="230"/>
      <c r="I28" s="34"/>
      <c r="J28" s="34"/>
      <c r="K28" s="490"/>
    </row>
    <row r="29" spans="1:11" ht="13.5" customHeight="1">
      <c r="A29" s="13" t="s">
        <v>543</v>
      </c>
      <c r="B29" s="31">
        <v>12</v>
      </c>
      <c r="C29" s="516" t="s">
        <v>455</v>
      </c>
      <c r="D29" s="491"/>
      <c r="E29" s="491"/>
      <c r="F29" s="491"/>
      <c r="G29" s="491"/>
      <c r="H29" s="492"/>
      <c r="I29" s="329">
        <v>24168</v>
      </c>
      <c r="J29" s="329">
        <v>29771</v>
      </c>
      <c r="K29" s="516" t="s">
        <v>455</v>
      </c>
    </row>
    <row r="30" spans="1:11" ht="13.5" customHeight="1">
      <c r="A30" s="13"/>
      <c r="B30" s="31"/>
      <c r="C30" s="493"/>
      <c r="D30" s="491"/>
      <c r="E30" s="491"/>
      <c r="F30" s="491"/>
      <c r="G30" s="491"/>
      <c r="H30" s="492"/>
      <c r="I30" s="34"/>
      <c r="J30" s="34"/>
      <c r="K30" s="502"/>
    </row>
    <row r="31" spans="1:11" ht="13.5" customHeight="1">
      <c r="A31" s="13"/>
      <c r="B31" s="31"/>
      <c r="C31" s="493"/>
      <c r="D31" s="491"/>
      <c r="E31" s="491"/>
      <c r="F31" s="491"/>
      <c r="G31" s="491"/>
      <c r="H31" s="492"/>
      <c r="I31" s="34"/>
      <c r="J31" s="34"/>
      <c r="K31" s="502"/>
    </row>
    <row r="32" spans="1:11" ht="15" customHeight="1">
      <c r="A32" s="36"/>
      <c r="B32" s="37"/>
      <c r="C32" s="493"/>
      <c r="D32" s="491"/>
      <c r="E32" s="491"/>
      <c r="F32" s="491"/>
      <c r="G32" s="491"/>
      <c r="H32" s="492"/>
      <c r="I32" s="34"/>
      <c r="J32" s="34"/>
      <c r="K32" s="475"/>
    </row>
    <row r="33" spans="1:11" ht="15" customHeight="1">
      <c r="A33" s="36"/>
      <c r="B33" s="37"/>
      <c r="C33" s="224"/>
      <c r="D33" s="222"/>
      <c r="E33" s="222"/>
      <c r="F33" s="222"/>
      <c r="G33" s="222"/>
      <c r="H33" s="230"/>
      <c r="I33" s="34"/>
      <c r="J33" s="34"/>
      <c r="K33" s="475"/>
    </row>
    <row r="34" spans="1:11" ht="15" customHeight="1">
      <c r="A34" s="36"/>
      <c r="B34" s="37"/>
      <c r="C34" s="224"/>
      <c r="D34" s="222"/>
      <c r="E34" s="222"/>
      <c r="F34" s="222"/>
      <c r="G34" s="222"/>
      <c r="H34" s="230"/>
      <c r="I34" s="34"/>
      <c r="J34" s="34"/>
      <c r="K34" s="475"/>
    </row>
    <row r="35" spans="1:11" ht="15" customHeight="1">
      <c r="A35" s="36"/>
      <c r="B35" s="37"/>
      <c r="C35" s="224"/>
      <c r="D35" s="222"/>
      <c r="E35" s="222"/>
      <c r="F35" s="222"/>
      <c r="G35" s="222"/>
      <c r="H35" s="230"/>
      <c r="I35" s="34"/>
      <c r="J35" s="34"/>
      <c r="K35" s="490"/>
    </row>
    <row r="36" spans="1:11" ht="13.5" customHeight="1">
      <c r="A36" s="13" t="s">
        <v>544</v>
      </c>
      <c r="B36" s="31">
        <v>12</v>
      </c>
      <c r="C36" s="516" t="s">
        <v>455</v>
      </c>
      <c r="D36" s="478"/>
      <c r="E36" s="478"/>
      <c r="F36" s="478"/>
      <c r="G36" s="478"/>
      <c r="H36" s="492"/>
      <c r="I36" s="329">
        <v>24167</v>
      </c>
      <c r="J36" s="329">
        <v>29771</v>
      </c>
      <c r="K36" s="516" t="s">
        <v>455</v>
      </c>
    </row>
    <row r="37" spans="1:11" ht="13.5" customHeight="1">
      <c r="A37" s="13"/>
      <c r="B37" s="31"/>
      <c r="C37" s="493"/>
      <c r="D37" s="478"/>
      <c r="E37" s="478"/>
      <c r="F37" s="478"/>
      <c r="G37" s="478"/>
      <c r="H37" s="492"/>
      <c r="I37" s="34"/>
      <c r="J37" s="34"/>
      <c r="K37" s="502"/>
    </row>
    <row r="38" spans="1:11" ht="13.5" customHeight="1">
      <c r="A38" s="13"/>
      <c r="B38" s="31"/>
      <c r="C38" s="493"/>
      <c r="D38" s="478"/>
      <c r="E38" s="478"/>
      <c r="F38" s="478"/>
      <c r="G38" s="478"/>
      <c r="H38" s="492"/>
      <c r="I38" s="34"/>
      <c r="J38" s="34"/>
      <c r="K38" s="502"/>
    </row>
    <row r="39" spans="1:11" ht="15" customHeight="1">
      <c r="A39" s="36"/>
      <c r="B39" s="37"/>
      <c r="C39" s="493"/>
      <c r="D39" s="478"/>
      <c r="E39" s="478"/>
      <c r="F39" s="478"/>
      <c r="G39" s="478"/>
      <c r="H39" s="492"/>
      <c r="I39" s="34"/>
      <c r="J39" s="34"/>
      <c r="K39" s="475"/>
    </row>
    <row r="40" spans="1:11" ht="15" customHeight="1">
      <c r="A40" s="36"/>
      <c r="B40" s="37"/>
      <c r="C40" s="224"/>
      <c r="D40" s="222"/>
      <c r="E40" s="222"/>
      <c r="F40" s="222"/>
      <c r="G40" s="222"/>
      <c r="H40" s="230"/>
      <c r="I40" s="34"/>
      <c r="J40" s="34"/>
      <c r="K40" s="475"/>
    </row>
    <row r="41" spans="1:11" ht="15" customHeight="1">
      <c r="A41" s="36"/>
      <c r="B41" s="37"/>
      <c r="C41" s="224"/>
      <c r="D41" s="222"/>
      <c r="E41" s="222"/>
      <c r="F41" s="222"/>
      <c r="G41" s="222"/>
      <c r="H41" s="230"/>
      <c r="I41" s="34"/>
      <c r="J41" s="34"/>
      <c r="K41" s="475"/>
    </row>
    <row r="42" spans="1:11" ht="15" customHeight="1">
      <c r="A42" s="36"/>
      <c r="B42" s="37"/>
      <c r="C42" s="224"/>
      <c r="D42" s="222"/>
      <c r="E42" s="222"/>
      <c r="F42" s="222"/>
      <c r="G42" s="222"/>
      <c r="H42" s="230"/>
      <c r="I42" s="34"/>
      <c r="J42" s="34"/>
      <c r="K42" s="490"/>
    </row>
    <row r="43" spans="1:11" ht="13.5" customHeight="1">
      <c r="A43" s="13" t="s">
        <v>545</v>
      </c>
      <c r="B43" s="31">
        <v>12</v>
      </c>
      <c r="C43" s="516" t="s">
        <v>455</v>
      </c>
      <c r="D43" s="478"/>
      <c r="E43" s="478"/>
      <c r="F43" s="478"/>
      <c r="G43" s="478"/>
      <c r="H43" s="492"/>
      <c r="I43" s="307">
        <v>24328</v>
      </c>
      <c r="J43" s="307">
        <v>27511.4</v>
      </c>
      <c r="K43" s="516" t="s">
        <v>455</v>
      </c>
    </row>
    <row r="44" spans="1:11" ht="13.5" customHeight="1">
      <c r="A44" s="13"/>
      <c r="B44" s="31"/>
      <c r="C44" s="493"/>
      <c r="D44" s="478"/>
      <c r="E44" s="478"/>
      <c r="F44" s="478"/>
      <c r="G44" s="478"/>
      <c r="H44" s="492"/>
      <c r="I44" s="35"/>
      <c r="J44" s="35"/>
      <c r="K44" s="490"/>
    </row>
    <row r="45" spans="1:11" ht="13.5" customHeight="1">
      <c r="A45" s="13"/>
      <c r="B45" s="31"/>
      <c r="C45" s="493"/>
      <c r="D45" s="478"/>
      <c r="E45" s="478"/>
      <c r="F45" s="478"/>
      <c r="G45" s="478"/>
      <c r="H45" s="492"/>
      <c r="I45" s="35"/>
      <c r="J45" s="35"/>
      <c r="K45" s="490"/>
    </row>
    <row r="46" spans="1:11" ht="59.25" customHeight="1">
      <c r="A46" s="143"/>
      <c r="B46" s="48"/>
      <c r="C46" s="479"/>
      <c r="D46" s="527"/>
      <c r="E46" s="527"/>
      <c r="F46" s="527"/>
      <c r="G46" s="527"/>
      <c r="H46" s="527"/>
      <c r="I46" s="66"/>
      <c r="J46" s="45"/>
      <c r="K46" s="476"/>
    </row>
    <row r="47" spans="1:11" s="18" customFormat="1" ht="24.75" customHeight="1">
      <c r="A47" s="1" t="s">
        <v>609</v>
      </c>
      <c r="B47" s="1"/>
      <c r="C47" s="46"/>
      <c r="D47" s="46"/>
      <c r="E47" s="46"/>
      <c r="F47" s="47"/>
      <c r="G47" s="47"/>
      <c r="H47" s="47"/>
      <c r="I47" s="47"/>
      <c r="J47" s="47"/>
      <c r="K47" s="46"/>
    </row>
    <row r="48" spans="1:11" s="18" customFormat="1" ht="9.75" customHeight="1">
      <c r="A48" s="7"/>
      <c r="B48" s="1"/>
      <c r="C48" s="16"/>
      <c r="D48" s="16"/>
      <c r="E48" s="16"/>
      <c r="F48" s="17"/>
      <c r="G48" s="17"/>
      <c r="H48" s="17"/>
      <c r="I48" s="17"/>
      <c r="J48" s="17"/>
      <c r="K48" s="16"/>
    </row>
    <row r="49" spans="1:11" ht="24.75" customHeight="1">
      <c r="A49" s="19" t="s">
        <v>405</v>
      </c>
      <c r="B49" s="20" t="s">
        <v>99</v>
      </c>
      <c r="C49" s="21" t="s">
        <v>35</v>
      </c>
      <c r="D49" s="23" t="s">
        <v>36</v>
      </c>
      <c r="E49" s="23" t="s">
        <v>296</v>
      </c>
      <c r="F49" s="24" t="s">
        <v>297</v>
      </c>
      <c r="G49" s="24" t="s">
        <v>298</v>
      </c>
      <c r="H49" s="24" t="s">
        <v>1</v>
      </c>
      <c r="I49" s="24" t="s">
        <v>2</v>
      </c>
      <c r="J49" s="24" t="s">
        <v>564</v>
      </c>
      <c r="K49" s="25" t="s">
        <v>38</v>
      </c>
    </row>
    <row r="50" spans="1:11" ht="24">
      <c r="A50" s="26" t="s">
        <v>39</v>
      </c>
      <c r="B50" s="27" t="s">
        <v>34</v>
      </c>
      <c r="C50" s="26" t="s">
        <v>40</v>
      </c>
      <c r="D50" s="28"/>
      <c r="E50" s="28"/>
      <c r="F50" s="29" t="s">
        <v>41</v>
      </c>
      <c r="G50" s="29" t="s">
        <v>41</v>
      </c>
      <c r="H50" s="29" t="s">
        <v>6</v>
      </c>
      <c r="I50" s="12" t="s">
        <v>157</v>
      </c>
      <c r="J50" s="12" t="s">
        <v>157</v>
      </c>
      <c r="K50" s="28"/>
    </row>
    <row r="51" spans="1:11" ht="15" customHeight="1">
      <c r="A51" s="13" t="s">
        <v>563</v>
      </c>
      <c r="B51" s="144">
        <v>12</v>
      </c>
      <c r="C51" s="516" t="s">
        <v>455</v>
      </c>
      <c r="D51" s="491"/>
      <c r="E51" s="491"/>
      <c r="F51" s="491"/>
      <c r="G51" s="491"/>
      <c r="H51" s="492"/>
      <c r="I51" s="371">
        <f>SUM(I56:I67)</f>
        <v>25327.7</v>
      </c>
      <c r="J51" s="371">
        <f>SUM(J56:J67)</f>
        <v>34672.399999999994</v>
      </c>
      <c r="K51" s="477" t="s">
        <v>455</v>
      </c>
    </row>
    <row r="52" spans="1:11" ht="15" customHeight="1">
      <c r="A52" s="13"/>
      <c r="B52" s="144"/>
      <c r="C52" s="493"/>
      <c r="D52" s="491"/>
      <c r="E52" s="491"/>
      <c r="F52" s="491"/>
      <c r="G52" s="491"/>
      <c r="H52" s="492"/>
      <c r="I52" s="60"/>
      <c r="J52" s="35"/>
      <c r="K52" s="490"/>
    </row>
    <row r="53" spans="1:11" ht="15" customHeight="1">
      <c r="A53" s="13"/>
      <c r="B53" s="144"/>
      <c r="C53" s="493"/>
      <c r="D53" s="491"/>
      <c r="E53" s="491"/>
      <c r="F53" s="491"/>
      <c r="G53" s="491"/>
      <c r="H53" s="492"/>
      <c r="I53" s="60"/>
      <c r="J53" s="35"/>
      <c r="K53" s="490"/>
    </row>
    <row r="54" spans="1:11" ht="57" customHeight="1">
      <c r="A54" s="13"/>
      <c r="B54" s="144"/>
      <c r="C54" s="493"/>
      <c r="D54" s="491"/>
      <c r="E54" s="491"/>
      <c r="F54" s="491"/>
      <c r="G54" s="491"/>
      <c r="H54" s="492"/>
      <c r="I54" s="60"/>
      <c r="J54" s="35"/>
      <c r="K54" s="490"/>
    </row>
    <row r="55" spans="1:11" ht="9.75" customHeight="1">
      <c r="A55" s="36"/>
      <c r="B55" s="38"/>
      <c r="C55" s="457"/>
      <c r="D55" s="457"/>
      <c r="E55" s="457"/>
      <c r="F55" s="457"/>
      <c r="G55" s="457"/>
      <c r="H55" s="457"/>
      <c r="I55" s="60"/>
      <c r="J55" s="60"/>
      <c r="K55" s="38"/>
    </row>
    <row r="56" spans="1:11" ht="16.5" customHeight="1">
      <c r="A56" s="135" t="s">
        <v>194</v>
      </c>
      <c r="B56" s="40">
        <v>86</v>
      </c>
      <c r="C56" s="39" t="s">
        <v>186</v>
      </c>
      <c r="D56" s="22" t="s">
        <v>192</v>
      </c>
      <c r="E56" s="22" t="s">
        <v>168</v>
      </c>
      <c r="F56" s="278">
        <v>4.5</v>
      </c>
      <c r="G56" s="278">
        <v>90</v>
      </c>
      <c r="H56" s="282" t="s">
        <v>410</v>
      </c>
      <c r="I56" s="282" t="s">
        <v>410</v>
      </c>
      <c r="J56" s="282" t="s">
        <v>410</v>
      </c>
      <c r="K56" s="41" t="s">
        <v>172</v>
      </c>
    </row>
    <row r="57" spans="1:11" ht="16.5" customHeight="1">
      <c r="A57" s="135" t="s">
        <v>290</v>
      </c>
      <c r="B57" s="40">
        <v>10</v>
      </c>
      <c r="C57" s="39" t="s">
        <v>187</v>
      </c>
      <c r="D57" s="22" t="s">
        <v>192</v>
      </c>
      <c r="E57" s="22" t="s">
        <v>168</v>
      </c>
      <c r="F57" s="278">
        <v>5.5</v>
      </c>
      <c r="G57" s="278">
        <v>98.9</v>
      </c>
      <c r="H57" s="282" t="s">
        <v>410</v>
      </c>
      <c r="I57" s="282" t="s">
        <v>410</v>
      </c>
      <c r="J57" s="282" t="s">
        <v>410</v>
      </c>
      <c r="K57" s="41" t="s">
        <v>183</v>
      </c>
    </row>
    <row r="58" spans="1:11" ht="16.5" customHeight="1">
      <c r="A58" s="39" t="s">
        <v>293</v>
      </c>
      <c r="B58" s="40">
        <v>49</v>
      </c>
      <c r="C58" s="39" t="s">
        <v>63</v>
      </c>
      <c r="D58" s="22" t="s">
        <v>64</v>
      </c>
      <c r="E58" s="22" t="s">
        <v>50</v>
      </c>
      <c r="F58" s="278">
        <v>114.6</v>
      </c>
      <c r="G58" s="278">
        <v>205</v>
      </c>
      <c r="H58" s="280">
        <v>317</v>
      </c>
      <c r="I58" s="307">
        <v>8711.5</v>
      </c>
      <c r="J58" s="307">
        <v>14600</v>
      </c>
      <c r="K58" s="41" t="s">
        <v>59</v>
      </c>
    </row>
    <row r="59" spans="1:11" ht="16.5" customHeight="1">
      <c r="A59" s="135" t="s">
        <v>287</v>
      </c>
      <c r="B59" s="40">
        <v>32</v>
      </c>
      <c r="C59" s="39" t="s">
        <v>184</v>
      </c>
      <c r="D59" s="22" t="s">
        <v>64</v>
      </c>
      <c r="E59" s="22" t="s">
        <v>168</v>
      </c>
      <c r="F59" s="278">
        <v>13</v>
      </c>
      <c r="G59" s="278">
        <v>46.4</v>
      </c>
      <c r="H59" s="282" t="s">
        <v>410</v>
      </c>
      <c r="I59" s="281">
        <v>7.5</v>
      </c>
      <c r="J59" s="282">
        <v>0</v>
      </c>
      <c r="K59" s="41" t="s">
        <v>59</v>
      </c>
    </row>
    <row r="60" spans="1:11" ht="16.5" customHeight="1">
      <c r="A60" s="135" t="s">
        <v>288</v>
      </c>
      <c r="B60" s="40">
        <v>16</v>
      </c>
      <c r="C60" s="39" t="s">
        <v>184</v>
      </c>
      <c r="D60" s="22" t="s">
        <v>64</v>
      </c>
      <c r="E60" s="22" t="s">
        <v>168</v>
      </c>
      <c r="F60" s="278">
        <v>39.4</v>
      </c>
      <c r="G60" s="278">
        <v>86.5</v>
      </c>
      <c r="H60" s="280">
        <v>11</v>
      </c>
      <c r="I60" s="307">
        <v>108</v>
      </c>
      <c r="J60" s="307">
        <v>1400</v>
      </c>
      <c r="K60" s="41" t="s">
        <v>456</v>
      </c>
    </row>
    <row r="61" spans="1:11" ht="16.5" customHeight="1">
      <c r="A61" s="39" t="s">
        <v>315</v>
      </c>
      <c r="B61" s="40">
        <v>23</v>
      </c>
      <c r="C61" s="39" t="s">
        <v>61</v>
      </c>
      <c r="D61" s="22" t="s">
        <v>62</v>
      </c>
      <c r="E61" s="22" t="s">
        <v>457</v>
      </c>
      <c r="F61" s="278">
        <v>30.3</v>
      </c>
      <c r="G61" s="278">
        <v>363.6</v>
      </c>
      <c r="H61" s="280">
        <v>840</v>
      </c>
      <c r="I61" s="307">
        <v>13907</v>
      </c>
      <c r="J61" s="307">
        <v>15056.6</v>
      </c>
      <c r="K61" s="41" t="s">
        <v>191</v>
      </c>
    </row>
    <row r="62" spans="1:11" ht="48.75" customHeight="1">
      <c r="A62" s="256" t="s">
        <v>196</v>
      </c>
      <c r="B62" s="148">
        <v>74</v>
      </c>
      <c r="C62" s="262" t="s">
        <v>458</v>
      </c>
      <c r="D62" s="255" t="s">
        <v>193</v>
      </c>
      <c r="E62" s="255" t="s">
        <v>168</v>
      </c>
      <c r="F62" s="299">
        <v>57.5</v>
      </c>
      <c r="G62" s="299">
        <v>169.5</v>
      </c>
      <c r="H62" s="311">
        <v>53</v>
      </c>
      <c r="I62" s="309">
        <v>780</v>
      </c>
      <c r="J62" s="309">
        <v>930.5</v>
      </c>
      <c r="K62" s="189" t="s">
        <v>59</v>
      </c>
    </row>
    <row r="63" spans="1:11" ht="31.5" customHeight="1">
      <c r="A63" s="256" t="s">
        <v>289</v>
      </c>
      <c r="B63" s="148">
        <v>84</v>
      </c>
      <c r="C63" s="262" t="s">
        <v>459</v>
      </c>
      <c r="D63" s="255" t="s">
        <v>193</v>
      </c>
      <c r="E63" s="255" t="s">
        <v>168</v>
      </c>
      <c r="F63" s="299">
        <v>61.5</v>
      </c>
      <c r="G63" s="299">
        <v>314</v>
      </c>
      <c r="H63" s="311">
        <v>65</v>
      </c>
      <c r="I63" s="309">
        <v>1120</v>
      </c>
      <c r="J63" s="309">
        <v>1200</v>
      </c>
      <c r="K63" s="189" t="s">
        <v>59</v>
      </c>
    </row>
    <row r="64" spans="1:11" ht="16.5" customHeight="1">
      <c r="A64" s="135" t="s">
        <v>195</v>
      </c>
      <c r="B64" s="40">
        <v>26</v>
      </c>
      <c r="C64" s="39" t="s">
        <v>185</v>
      </c>
      <c r="D64" s="22" t="s">
        <v>193</v>
      </c>
      <c r="E64" s="22" t="s">
        <v>168</v>
      </c>
      <c r="F64" s="278">
        <v>27.3</v>
      </c>
      <c r="G64" s="278">
        <v>57</v>
      </c>
      <c r="H64" s="280">
        <v>2</v>
      </c>
      <c r="I64" s="307">
        <v>8.3</v>
      </c>
      <c r="J64" s="307">
        <v>11.1</v>
      </c>
      <c r="K64" s="41" t="s">
        <v>183</v>
      </c>
    </row>
    <row r="65" spans="1:11" ht="16.5" customHeight="1">
      <c r="A65" s="39" t="s">
        <v>587</v>
      </c>
      <c r="B65" s="40">
        <v>85</v>
      </c>
      <c r="C65" s="39" t="s">
        <v>588</v>
      </c>
      <c r="D65" s="22" t="s">
        <v>589</v>
      </c>
      <c r="E65" s="22" t="s">
        <v>189</v>
      </c>
      <c r="F65" s="278">
        <v>6</v>
      </c>
      <c r="G65" s="278">
        <v>25</v>
      </c>
      <c r="H65" s="280">
        <v>0</v>
      </c>
      <c r="I65" s="279" t="s">
        <v>408</v>
      </c>
      <c r="J65" s="279" t="s">
        <v>408</v>
      </c>
      <c r="K65" s="41" t="s">
        <v>172</v>
      </c>
    </row>
    <row r="66" spans="1:11" ht="16.5" customHeight="1">
      <c r="A66" s="39" t="s">
        <v>600</v>
      </c>
      <c r="B66" s="40">
        <v>68</v>
      </c>
      <c r="C66" s="39" t="s">
        <v>460</v>
      </c>
      <c r="D66" s="22" t="s">
        <v>62</v>
      </c>
      <c r="E66" s="22" t="s">
        <v>292</v>
      </c>
      <c r="F66" s="278">
        <v>12</v>
      </c>
      <c r="G66" s="278">
        <v>64</v>
      </c>
      <c r="H66" s="280">
        <v>5.1</v>
      </c>
      <c r="I66" s="307">
        <v>22.4</v>
      </c>
      <c r="J66" s="307">
        <v>26.2</v>
      </c>
      <c r="K66" s="25" t="s">
        <v>51</v>
      </c>
    </row>
    <row r="67" spans="1:11" ht="16.5" customHeight="1">
      <c r="A67" s="136" t="s">
        <v>291</v>
      </c>
      <c r="B67" s="42">
        <v>90</v>
      </c>
      <c r="C67" s="26" t="s">
        <v>61</v>
      </c>
      <c r="D67" s="43" t="s">
        <v>188</v>
      </c>
      <c r="E67" s="312" t="s">
        <v>516</v>
      </c>
      <c r="F67" s="306">
        <v>15</v>
      </c>
      <c r="G67" s="306">
        <v>352.5</v>
      </c>
      <c r="H67" s="310">
        <v>242</v>
      </c>
      <c r="I67" s="308">
        <v>663</v>
      </c>
      <c r="J67" s="308">
        <v>1448</v>
      </c>
      <c r="K67" s="72" t="s">
        <v>190</v>
      </c>
    </row>
    <row r="68" spans="1:10" ht="16.5">
      <c r="A68" s="10" t="s">
        <v>598</v>
      </c>
      <c r="H68" s="6"/>
      <c r="I68" s="277"/>
      <c r="J68" s="277"/>
    </row>
    <row r="69" ht="16.5">
      <c r="H69" s="277">
        <f>SUM(H58:H67)</f>
        <v>1535.1</v>
      </c>
    </row>
  </sheetData>
  <mergeCells count="17">
    <mergeCell ref="C14:H14"/>
    <mergeCell ref="C43:H46"/>
    <mergeCell ref="C15:H18"/>
    <mergeCell ref="C10:H10"/>
    <mergeCell ref="C11:H11"/>
    <mergeCell ref="C12:H12"/>
    <mergeCell ref="C13:H13"/>
    <mergeCell ref="C29:H32"/>
    <mergeCell ref="C36:H39"/>
    <mergeCell ref="K15:K21"/>
    <mergeCell ref="C22:H25"/>
    <mergeCell ref="K22:K28"/>
    <mergeCell ref="K29:K35"/>
    <mergeCell ref="K36:K42"/>
    <mergeCell ref="K43:K46"/>
    <mergeCell ref="C51:H54"/>
    <mergeCell ref="K51:K54"/>
  </mergeCells>
  <printOptions horizontalCentered="1" verticalCentered="1"/>
  <pageMargins left="0.9055118110236221" right="0.2755905511811024" top="0.6692913385826772" bottom="0.6692913385826772" header="0.5118110236220472" footer="0.5118110236220472"/>
  <pageSetup horizontalDpi="300" verticalDpi="300" orientation="landscape" paperSize="9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7.625" style="6" customWidth="1"/>
    <col min="5" max="5" width="9.375" style="6" customWidth="1"/>
    <col min="6" max="6" width="8.625" style="5" customWidth="1"/>
    <col min="7" max="8" width="10.62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25.5" customHeight="1">
      <c r="A1" s="1" t="s">
        <v>610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4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2.5" customHeight="1">
      <c r="A3" s="19" t="s">
        <v>405</v>
      </c>
      <c r="B3" s="20" t="s">
        <v>99</v>
      </c>
      <c r="C3" s="21" t="s">
        <v>35</v>
      </c>
      <c r="D3" s="23" t="s">
        <v>36</v>
      </c>
      <c r="E3" s="23" t="s">
        <v>296</v>
      </c>
      <c r="F3" s="24" t="s">
        <v>297</v>
      </c>
      <c r="G3" s="24" t="s">
        <v>298</v>
      </c>
      <c r="H3" s="24" t="s">
        <v>1</v>
      </c>
      <c r="I3" s="24" t="s">
        <v>2</v>
      </c>
      <c r="J3" s="24" t="s">
        <v>564</v>
      </c>
      <c r="K3" s="25" t="s">
        <v>38</v>
      </c>
    </row>
    <row r="4" spans="1:11" ht="22.5" customHeight="1">
      <c r="A4" s="26" t="s">
        <v>39</v>
      </c>
      <c r="B4" s="27" t="s">
        <v>34</v>
      </c>
      <c r="C4" s="26" t="s">
        <v>40</v>
      </c>
      <c r="D4" s="28"/>
      <c r="E4" s="28"/>
      <c r="F4" s="29" t="s">
        <v>41</v>
      </c>
      <c r="G4" s="29" t="s">
        <v>41</v>
      </c>
      <c r="H4" s="29" t="s">
        <v>6</v>
      </c>
      <c r="I4" s="12" t="s">
        <v>157</v>
      </c>
      <c r="J4" s="12" t="s">
        <v>157</v>
      </c>
      <c r="K4" s="28"/>
    </row>
    <row r="5" spans="1:11" ht="12.75" customHeight="1" hidden="1">
      <c r="A5" s="13" t="s">
        <v>101</v>
      </c>
      <c r="B5" s="31">
        <v>3</v>
      </c>
      <c r="C5" s="51" t="s">
        <v>118</v>
      </c>
      <c r="D5" s="33"/>
      <c r="E5" s="33"/>
      <c r="F5" s="34">
        <v>191</v>
      </c>
      <c r="G5" s="34">
        <v>2205.4</v>
      </c>
      <c r="H5" s="34">
        <v>2001.29</v>
      </c>
      <c r="I5" s="34">
        <v>626.59</v>
      </c>
      <c r="J5" s="34">
        <v>740.89</v>
      </c>
      <c r="K5" s="52" t="s">
        <v>118</v>
      </c>
    </row>
    <row r="6" spans="1:11" ht="12.75" customHeight="1" hidden="1">
      <c r="A6" s="13" t="s">
        <v>103</v>
      </c>
      <c r="B6" s="31">
        <v>3</v>
      </c>
      <c r="C6" s="102" t="s">
        <v>118</v>
      </c>
      <c r="D6" s="23"/>
      <c r="E6" s="23"/>
      <c r="F6" s="34">
        <v>191</v>
      </c>
      <c r="G6" s="34">
        <v>2205.4</v>
      </c>
      <c r="H6" s="34">
        <v>2001.29</v>
      </c>
      <c r="I6" s="34">
        <v>666.6</v>
      </c>
      <c r="J6" s="34">
        <v>740.89</v>
      </c>
      <c r="K6" s="101" t="s">
        <v>118</v>
      </c>
    </row>
    <row r="7" spans="1:11" ht="12.75" customHeight="1" hidden="1">
      <c r="A7" s="13" t="s">
        <v>7</v>
      </c>
      <c r="B7" s="31">
        <v>3</v>
      </c>
      <c r="C7" s="102" t="s">
        <v>118</v>
      </c>
      <c r="D7" s="23"/>
      <c r="E7" s="23"/>
      <c r="F7" s="34">
        <v>191</v>
      </c>
      <c r="G7" s="34">
        <v>2205.4</v>
      </c>
      <c r="H7" s="34">
        <v>2001.29</v>
      </c>
      <c r="I7" s="34">
        <v>666.6</v>
      </c>
      <c r="J7" s="34">
        <v>740.89</v>
      </c>
      <c r="K7" s="101" t="s">
        <v>118</v>
      </c>
    </row>
    <row r="8" spans="1:11" ht="12.75" customHeight="1" hidden="1">
      <c r="A8" s="13" t="s">
        <v>8</v>
      </c>
      <c r="B8" s="31">
        <v>3</v>
      </c>
      <c r="C8" s="102" t="s">
        <v>118</v>
      </c>
      <c r="D8" s="23"/>
      <c r="E8" s="23"/>
      <c r="F8" s="34">
        <v>191</v>
      </c>
      <c r="G8" s="34">
        <v>2205.4</v>
      </c>
      <c r="H8" s="34">
        <v>2001.29</v>
      </c>
      <c r="I8" s="34">
        <v>615.85</v>
      </c>
      <c r="J8" s="34">
        <v>740.89</v>
      </c>
      <c r="K8" s="101" t="s">
        <v>118</v>
      </c>
    </row>
    <row r="9" spans="1:11" ht="15" customHeight="1" hidden="1">
      <c r="A9" s="13" t="s">
        <v>9</v>
      </c>
      <c r="B9" s="31">
        <v>3</v>
      </c>
      <c r="C9" s="101" t="s">
        <v>151</v>
      </c>
      <c r="D9" s="2"/>
      <c r="E9" s="2"/>
      <c r="F9" s="111"/>
      <c r="G9" s="112"/>
      <c r="H9" s="34">
        <v>2001.29</v>
      </c>
      <c r="I9" s="34">
        <v>611.79</v>
      </c>
      <c r="J9" s="34">
        <v>740.89</v>
      </c>
      <c r="K9" s="101" t="s">
        <v>118</v>
      </c>
    </row>
    <row r="10" spans="1:11" ht="13.5" customHeight="1" hidden="1">
      <c r="A10" s="13" t="s">
        <v>10</v>
      </c>
      <c r="B10" s="31">
        <v>3</v>
      </c>
      <c r="C10" s="512" t="s">
        <v>418</v>
      </c>
      <c r="D10" s="507"/>
      <c r="E10" s="507"/>
      <c r="F10" s="507"/>
      <c r="G10" s="507"/>
      <c r="H10" s="508"/>
      <c r="I10" s="34">
        <v>61179</v>
      </c>
      <c r="J10" s="34">
        <v>74089</v>
      </c>
      <c r="K10" s="101" t="s">
        <v>118</v>
      </c>
    </row>
    <row r="11" spans="1:11" ht="15" customHeight="1" hidden="1">
      <c r="A11" s="13" t="s">
        <v>11</v>
      </c>
      <c r="B11" s="31">
        <v>3</v>
      </c>
      <c r="C11" s="512" t="s">
        <v>418</v>
      </c>
      <c r="D11" s="507"/>
      <c r="E11" s="507"/>
      <c r="F11" s="507"/>
      <c r="G11" s="507"/>
      <c r="H11" s="508"/>
      <c r="I11" s="34">
        <v>611.79</v>
      </c>
      <c r="J11" s="34">
        <v>740.89</v>
      </c>
      <c r="K11" s="101" t="s">
        <v>118</v>
      </c>
    </row>
    <row r="12" spans="1:11" ht="13.5" customHeight="1" hidden="1">
      <c r="A12" s="13" t="s">
        <v>96</v>
      </c>
      <c r="B12" s="31">
        <v>3</v>
      </c>
      <c r="C12" s="512" t="s">
        <v>418</v>
      </c>
      <c r="D12" s="507"/>
      <c r="E12" s="507"/>
      <c r="F12" s="507"/>
      <c r="G12" s="507"/>
      <c r="H12" s="508"/>
      <c r="I12" s="34">
        <v>64429</v>
      </c>
      <c r="J12" s="34">
        <v>74089</v>
      </c>
      <c r="K12" s="101" t="s">
        <v>118</v>
      </c>
    </row>
    <row r="13" spans="1:11" ht="13.5" customHeight="1" hidden="1">
      <c r="A13" s="13" t="s">
        <v>97</v>
      </c>
      <c r="B13" s="31">
        <v>3</v>
      </c>
      <c r="C13" s="512" t="s">
        <v>418</v>
      </c>
      <c r="D13" s="507"/>
      <c r="E13" s="507"/>
      <c r="F13" s="507"/>
      <c r="G13" s="507"/>
      <c r="H13" s="508"/>
      <c r="I13" s="329">
        <v>64429</v>
      </c>
      <c r="J13" s="329">
        <v>74089</v>
      </c>
      <c r="K13" s="101" t="s">
        <v>118</v>
      </c>
    </row>
    <row r="14" spans="1:11" ht="13.5" customHeight="1" hidden="1">
      <c r="A14" s="86" t="s">
        <v>130</v>
      </c>
      <c r="B14" s="31">
        <v>4</v>
      </c>
      <c r="C14" s="512" t="s">
        <v>419</v>
      </c>
      <c r="D14" s="507"/>
      <c r="E14" s="507"/>
      <c r="F14" s="507"/>
      <c r="G14" s="507"/>
      <c r="H14" s="508"/>
      <c r="I14" s="329">
        <v>64613</v>
      </c>
      <c r="J14" s="329">
        <v>74180</v>
      </c>
      <c r="K14" s="103" t="s">
        <v>134</v>
      </c>
    </row>
    <row r="15" spans="1:11" ht="15" customHeight="1" hidden="1">
      <c r="A15" s="13" t="s">
        <v>535</v>
      </c>
      <c r="B15" s="31">
        <v>4</v>
      </c>
      <c r="C15" s="530" t="s">
        <v>321</v>
      </c>
      <c r="D15" s="531"/>
      <c r="E15" s="531"/>
      <c r="F15" s="531"/>
      <c r="G15" s="531"/>
      <c r="H15" s="532"/>
      <c r="I15" s="329">
        <v>62330.5</v>
      </c>
      <c r="J15" s="329">
        <v>74272</v>
      </c>
      <c r="K15" s="516" t="s">
        <v>322</v>
      </c>
    </row>
    <row r="16" spans="1:11" ht="18" customHeight="1" hidden="1">
      <c r="A16" s="36"/>
      <c r="B16" s="37"/>
      <c r="C16" s="236"/>
      <c r="D16" s="234"/>
      <c r="E16" s="234"/>
      <c r="F16" s="234"/>
      <c r="G16" s="234"/>
      <c r="H16" s="235"/>
      <c r="I16" s="329"/>
      <c r="J16" s="329"/>
      <c r="K16" s="502"/>
    </row>
    <row r="17" spans="1:11" ht="15" customHeight="1" hidden="1">
      <c r="A17" s="36"/>
      <c r="B17" s="37"/>
      <c r="C17" s="224"/>
      <c r="D17" s="222"/>
      <c r="E17" s="222"/>
      <c r="F17" s="222"/>
      <c r="G17" s="222"/>
      <c r="H17" s="230"/>
      <c r="I17" s="329"/>
      <c r="J17" s="329"/>
      <c r="K17" s="490"/>
    </row>
    <row r="18" spans="1:11" ht="15" customHeight="1">
      <c r="A18" s="13" t="s">
        <v>542</v>
      </c>
      <c r="B18" s="31">
        <v>3</v>
      </c>
      <c r="C18" s="530" t="s">
        <v>461</v>
      </c>
      <c r="D18" s="531"/>
      <c r="E18" s="531"/>
      <c r="F18" s="531"/>
      <c r="G18" s="531"/>
      <c r="H18" s="532"/>
      <c r="I18" s="329">
        <v>62330.5</v>
      </c>
      <c r="J18" s="329">
        <v>74272</v>
      </c>
      <c r="K18" s="516" t="s">
        <v>461</v>
      </c>
    </row>
    <row r="19" spans="1:11" ht="18" customHeight="1">
      <c r="A19" s="36"/>
      <c r="B19" s="37"/>
      <c r="C19" s="236"/>
      <c r="D19" s="234"/>
      <c r="E19" s="234"/>
      <c r="F19" s="234"/>
      <c r="G19" s="234"/>
      <c r="H19" s="235"/>
      <c r="I19" s="34"/>
      <c r="J19" s="34"/>
      <c r="K19" s="490"/>
    </row>
    <row r="20" spans="1:11" ht="15" customHeight="1">
      <c r="A20" s="13" t="s">
        <v>543</v>
      </c>
      <c r="B20" s="31">
        <v>3</v>
      </c>
      <c r="C20" s="530" t="s">
        <v>461</v>
      </c>
      <c r="D20" s="531"/>
      <c r="E20" s="531"/>
      <c r="F20" s="531"/>
      <c r="G20" s="531"/>
      <c r="H20" s="532"/>
      <c r="I20" s="329">
        <v>63528</v>
      </c>
      <c r="J20" s="329">
        <v>73755</v>
      </c>
      <c r="K20" s="516" t="s">
        <v>461</v>
      </c>
    </row>
    <row r="21" spans="1:11" ht="18" customHeight="1">
      <c r="A21" s="36"/>
      <c r="B21" s="37"/>
      <c r="C21" s="236"/>
      <c r="D21" s="234"/>
      <c r="E21" s="234"/>
      <c r="F21" s="234"/>
      <c r="G21" s="234"/>
      <c r="H21" s="235"/>
      <c r="I21" s="34"/>
      <c r="J21" s="34"/>
      <c r="K21" s="490"/>
    </row>
    <row r="22" spans="1:11" ht="18" customHeight="1">
      <c r="A22" s="13" t="s">
        <v>544</v>
      </c>
      <c r="B22" s="31">
        <v>3</v>
      </c>
      <c r="C22" s="530" t="s">
        <v>461</v>
      </c>
      <c r="D22" s="531"/>
      <c r="E22" s="531"/>
      <c r="F22" s="531"/>
      <c r="G22" s="531"/>
      <c r="H22" s="532"/>
      <c r="I22" s="329">
        <v>67031</v>
      </c>
      <c r="J22" s="329">
        <v>73755</v>
      </c>
      <c r="K22" s="516" t="s">
        <v>461</v>
      </c>
    </row>
    <row r="23" spans="1:11" ht="18" customHeight="1">
      <c r="A23" s="36"/>
      <c r="B23" s="37"/>
      <c r="C23" s="236"/>
      <c r="D23" s="234"/>
      <c r="E23" s="234"/>
      <c r="F23" s="234"/>
      <c r="G23" s="234"/>
      <c r="H23" s="235"/>
      <c r="I23" s="34"/>
      <c r="J23" s="34"/>
      <c r="K23" s="490"/>
    </row>
    <row r="24" spans="1:11" ht="15" customHeight="1">
      <c r="A24" s="13" t="s">
        <v>545</v>
      </c>
      <c r="B24" s="31">
        <v>3</v>
      </c>
      <c r="C24" s="530" t="s">
        <v>461</v>
      </c>
      <c r="D24" s="531"/>
      <c r="E24" s="531"/>
      <c r="F24" s="531"/>
      <c r="G24" s="531"/>
      <c r="H24" s="532"/>
      <c r="I24" s="283">
        <v>67031</v>
      </c>
      <c r="J24" s="283">
        <v>73755</v>
      </c>
      <c r="K24" s="516" t="s">
        <v>461</v>
      </c>
    </row>
    <row r="25" spans="1:11" ht="18" customHeight="1">
      <c r="A25" s="36"/>
      <c r="B25" s="37"/>
      <c r="C25" s="236"/>
      <c r="D25" s="234"/>
      <c r="E25" s="234"/>
      <c r="F25" s="234"/>
      <c r="G25" s="234"/>
      <c r="H25" s="235"/>
      <c r="I25" s="35"/>
      <c r="J25" s="35"/>
      <c r="K25" s="490"/>
    </row>
    <row r="26" spans="1:11" ht="15" customHeight="1">
      <c r="A26" s="13" t="s">
        <v>563</v>
      </c>
      <c r="B26" s="31">
        <v>3</v>
      </c>
      <c r="C26" s="530" t="s">
        <v>461</v>
      </c>
      <c r="D26" s="531"/>
      <c r="E26" s="531"/>
      <c r="F26" s="531"/>
      <c r="G26" s="531"/>
      <c r="H26" s="532"/>
      <c r="I26" s="283">
        <f>SUM(I29:I31)</f>
        <v>62487.5</v>
      </c>
      <c r="J26" s="283">
        <f>SUM(J29:J31)</f>
        <v>73626</v>
      </c>
      <c r="K26" s="516" t="s">
        <v>461</v>
      </c>
    </row>
    <row r="27" spans="1:11" ht="18.75" customHeight="1">
      <c r="A27" s="13"/>
      <c r="B27" s="144"/>
      <c r="C27" s="362"/>
      <c r="D27" s="234"/>
      <c r="E27" s="234"/>
      <c r="F27" s="234"/>
      <c r="G27" s="234"/>
      <c r="H27" s="372"/>
      <c r="I27" s="283"/>
      <c r="J27" s="283"/>
      <c r="K27" s="490"/>
    </row>
    <row r="28" spans="1:11" ht="6" customHeight="1">
      <c r="A28" s="13"/>
      <c r="B28" s="144"/>
      <c r="C28" s="455"/>
      <c r="D28" s="456"/>
      <c r="E28" s="456"/>
      <c r="F28" s="456"/>
      <c r="G28" s="456"/>
      <c r="H28" s="456"/>
      <c r="I28" s="283"/>
      <c r="J28" s="283"/>
      <c r="K28" s="38"/>
    </row>
    <row r="29" spans="1:11" ht="13.5" customHeight="1">
      <c r="A29" s="39" t="s">
        <v>318</v>
      </c>
      <c r="B29" s="22">
        <v>31</v>
      </c>
      <c r="C29" s="40" t="s">
        <v>223</v>
      </c>
      <c r="D29" s="39" t="s">
        <v>135</v>
      </c>
      <c r="E29" s="25" t="s">
        <v>222</v>
      </c>
      <c r="F29" s="278">
        <v>26</v>
      </c>
      <c r="G29" s="278">
        <v>172</v>
      </c>
      <c r="H29" s="280">
        <v>15</v>
      </c>
      <c r="I29" s="281">
        <v>49.5</v>
      </c>
      <c r="J29" s="281">
        <v>91</v>
      </c>
      <c r="K29" s="25" t="s">
        <v>136</v>
      </c>
    </row>
    <row r="30" spans="1:11" ht="13.5" customHeight="1">
      <c r="A30" s="39" t="s">
        <v>319</v>
      </c>
      <c r="B30" s="22">
        <v>76</v>
      </c>
      <c r="C30" s="40" t="s">
        <v>221</v>
      </c>
      <c r="D30" s="39" t="s">
        <v>224</v>
      </c>
      <c r="E30" s="25" t="s">
        <v>222</v>
      </c>
      <c r="F30" s="278">
        <v>28</v>
      </c>
      <c r="G30" s="278">
        <v>1535</v>
      </c>
      <c r="H30" s="280">
        <v>211</v>
      </c>
      <c r="I30" s="281">
        <v>2585</v>
      </c>
      <c r="J30" s="281">
        <v>2782</v>
      </c>
      <c r="K30" s="25" t="s">
        <v>219</v>
      </c>
    </row>
    <row r="31" spans="1:11" ht="15" customHeight="1">
      <c r="A31" s="141" t="s">
        <v>320</v>
      </c>
      <c r="B31" s="40">
        <v>62</v>
      </c>
      <c r="C31" s="40" t="s">
        <v>65</v>
      </c>
      <c r="D31" s="40" t="s">
        <v>66</v>
      </c>
      <c r="E31" s="165" t="s">
        <v>222</v>
      </c>
      <c r="F31" s="284">
        <v>133</v>
      </c>
      <c r="G31" s="284">
        <v>400</v>
      </c>
      <c r="H31" s="287">
        <v>1714</v>
      </c>
      <c r="I31" s="288">
        <v>59853</v>
      </c>
      <c r="J31" s="288">
        <v>70753</v>
      </c>
      <c r="K31" s="528" t="s">
        <v>227</v>
      </c>
    </row>
    <row r="32" spans="1:11" ht="15.75" customHeight="1">
      <c r="A32" s="166"/>
      <c r="B32" s="467"/>
      <c r="C32" s="467"/>
      <c r="D32" s="467"/>
      <c r="E32" s="467"/>
      <c r="F32" s="468"/>
      <c r="G32" s="468"/>
      <c r="H32" s="469"/>
      <c r="I32" s="291"/>
      <c r="J32" s="291"/>
      <c r="K32" s="529"/>
    </row>
    <row r="33" spans="1:10" ht="15" customHeight="1">
      <c r="A33" s="10" t="s">
        <v>598</v>
      </c>
      <c r="I33" s="277"/>
      <c r="J33" s="277"/>
    </row>
    <row r="34" spans="1:8" ht="16.5">
      <c r="A34" s="36"/>
      <c r="H34" s="454">
        <f>SUM(H29:H31)</f>
        <v>1940</v>
      </c>
    </row>
  </sheetData>
  <mergeCells count="18">
    <mergeCell ref="C26:H26"/>
    <mergeCell ref="K18:K19"/>
    <mergeCell ref="K24:K25"/>
    <mergeCell ref="C20:H20"/>
    <mergeCell ref="K20:K21"/>
    <mergeCell ref="C22:H22"/>
    <mergeCell ref="K22:K23"/>
    <mergeCell ref="K26:K27"/>
    <mergeCell ref="K31:K32"/>
    <mergeCell ref="C10:H10"/>
    <mergeCell ref="C11:H11"/>
    <mergeCell ref="C12:H12"/>
    <mergeCell ref="C13:H13"/>
    <mergeCell ref="C14:H14"/>
    <mergeCell ref="C24:H24"/>
    <mergeCell ref="C15:H15"/>
    <mergeCell ref="K15:K17"/>
    <mergeCell ref="C18:H18"/>
  </mergeCells>
  <printOptions/>
  <pageMargins left="0.9055118110236221" right="0.2755905511811024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表1、現有水庫壩堰（2005）</dc:title>
  <dc:subject>表1、現有水庫壩堰（2005）</dc:subject>
  <dc:creator>經濟部水利署</dc:creator>
  <cp:keywords>表1、現有水庫壩堰（2005）</cp:keywords>
  <dc:description>表1、現有水庫壩堰（2005）</dc:description>
  <cp:lastModifiedBy>施雙鳳</cp:lastModifiedBy>
  <cp:lastPrinted>2006-06-20T05:51:10Z</cp:lastPrinted>
  <dcterms:created xsi:type="dcterms:W3CDTF">2002-06-03T00:51:26Z</dcterms:created>
  <dcterms:modified xsi:type="dcterms:W3CDTF">2008-10-23T04:13:53Z</dcterms:modified>
  <cp:category>I6Z</cp:category>
  <cp:version/>
  <cp:contentType/>
  <cp:contentStatus/>
</cp:coreProperties>
</file>