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430" tabRatio="599" firstSheet="14" activeTab="22"/>
  </bookViews>
  <sheets>
    <sheet name="災情總表" sheetId="1" r:id="rId1"/>
    <sheet name="臺北" sheetId="2" r:id="rId2"/>
    <sheet name="宜蘭" sheetId="3" r:id="rId3"/>
    <sheet name="桃園" sheetId="4" r:id="rId4"/>
    <sheet name="新竹" sheetId="5" r:id="rId5"/>
    <sheet name="苗栗" sheetId="6" r:id="rId6"/>
    <sheet name="臺中" sheetId="7" r:id="rId7"/>
    <sheet name="彰化" sheetId="8" r:id="rId8"/>
    <sheet name="南投" sheetId="9" r:id="rId9"/>
    <sheet name="雲林" sheetId="10" r:id="rId10"/>
    <sheet name="嘉義" sheetId="11" r:id="rId11"/>
    <sheet name="臺南" sheetId="12" r:id="rId12"/>
    <sheet name="高雄" sheetId="13" r:id="rId13"/>
    <sheet name="屏東" sheetId="14" r:id="rId14"/>
    <sheet name="臺東" sheetId="15" r:id="rId15"/>
    <sheet name="花蓮" sheetId="16" r:id="rId16"/>
    <sheet name="澎湖" sheetId="17" r:id="rId17"/>
    <sheet name="基市" sheetId="18" r:id="rId18"/>
    <sheet name="竹市" sheetId="19" r:id="rId19"/>
    <sheet name="中市" sheetId="20" r:id="rId20"/>
    <sheet name="嘉市" sheetId="21" r:id="rId21"/>
    <sheet name="南市" sheetId="22" r:id="rId22"/>
    <sheet name="北市" sheetId="23" r:id="rId23"/>
    <sheet name="高市" sheetId="24" r:id="rId24"/>
    <sheet name="金門縣" sheetId="25" r:id="rId25"/>
    <sheet name="連江縣" sheetId="26" r:id="rId26"/>
  </sheets>
  <definedNames>
    <definedName name="_xlnm.Print_Area" localSheetId="19">'中市'!$A$1:$H$25</definedName>
    <definedName name="_xlnm.Print_Area" localSheetId="22">'北市'!$A$1:$H$26</definedName>
    <definedName name="_xlnm.Print_Area" localSheetId="18">'竹市'!$A$1:$I$33</definedName>
    <definedName name="_xlnm.Print_Area" localSheetId="0">'災情總表'!$A$1:$J$55</definedName>
    <definedName name="_xlnm.Print_Area" localSheetId="2">'宜蘭'!$A$1:$H$33</definedName>
    <definedName name="_xlnm.Print_Area" localSheetId="15">'花蓮'!$A$1:$I$22</definedName>
    <definedName name="_xlnm.Print_Area" localSheetId="24">'金門縣'!#REF!</definedName>
    <definedName name="_xlnm.Print_Area" localSheetId="21">'南市'!$A$1:$H$22</definedName>
    <definedName name="_xlnm.Print_Area" localSheetId="8">'南投'!$A$1:$H$26</definedName>
    <definedName name="_xlnm.Print_Area" localSheetId="13">'屏東'!$A$1:$H$35</definedName>
    <definedName name="_xlnm.Print_Area" localSheetId="5">'苗栗'!$A$1:$H$34</definedName>
    <definedName name="_xlnm.Print_Area" localSheetId="3">'桃園'!$A$1:$I$35</definedName>
    <definedName name="_xlnm.Print_Area" localSheetId="23">'高市'!#REF!</definedName>
    <definedName name="_xlnm.Print_Area" localSheetId="12">'高雄'!$A$1:$H$26</definedName>
    <definedName name="_xlnm.Print_Area" localSheetId="17">'基市'!$A$1:$H$22</definedName>
    <definedName name="_xlnm.Print_Area" localSheetId="25">'連江縣'!#REF!</definedName>
    <definedName name="_xlnm.Print_Area" localSheetId="9">'雲林'!$A$1:$H$30</definedName>
    <definedName name="_xlnm.Print_Area" localSheetId="4">'新竹'!$A$1:$H$26</definedName>
    <definedName name="_xlnm.Print_Area" localSheetId="20">'嘉市'!$A$1:$H$26</definedName>
    <definedName name="_xlnm.Print_Area" localSheetId="10">'嘉義'!$A$1:$H$28</definedName>
    <definedName name="_xlnm.Print_Area" localSheetId="7">'彰化'!$A$1:$I$31</definedName>
    <definedName name="_xlnm.Print_Area" localSheetId="6">'臺中'!$A$1:$H$33</definedName>
    <definedName name="_xlnm.Print_Area" localSheetId="1">'臺北'!$A$1:$H$29</definedName>
    <definedName name="_xlnm.Print_Area" localSheetId="14">'臺東'!$A$1:$H$34</definedName>
    <definedName name="_xlnm.Print_Area" localSheetId="11">'臺南'!$A$1:$H$29</definedName>
    <definedName name="_xlnm.Print_Area" localSheetId="16">'澎湖'!#REF!</definedName>
  </definedNames>
  <calcPr fullCalcOnLoad="1"/>
</workbook>
</file>

<file path=xl/comments1.xml><?xml version="1.0" encoding="utf-8"?>
<comments xmlns="http://schemas.openxmlformats.org/spreadsheetml/2006/main">
  <authors>
    <author>kai</author>
  </authors>
  <commentList>
    <comment ref="I1" authorId="0">
      <text>
        <r>
          <rPr>
            <b/>
            <sz val="9"/>
            <rFont val="新細明體"/>
            <family val="1"/>
          </rPr>
          <t>kai: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<sst xmlns="http://schemas.openxmlformats.org/spreadsheetml/2006/main" count="936" uniqueCount="186">
  <si>
    <t>年  別  及</t>
  </si>
  <si>
    <t>縣  市  別</t>
  </si>
  <si>
    <t>沖  毀</t>
  </si>
  <si>
    <t>受  損</t>
  </si>
  <si>
    <t>(新臺幣仟元)</t>
  </si>
  <si>
    <t>八十一年</t>
  </si>
  <si>
    <t>八十二年</t>
  </si>
  <si>
    <t>八十三年</t>
  </si>
  <si>
    <t>八十四年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</si>
  <si>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</si>
  <si>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</si>
  <si>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</si>
  <si>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</si>
  <si>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</si>
  <si>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</si>
  <si>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</si>
  <si>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</si>
  <si>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</si>
  <si>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</si>
  <si>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</si>
  <si>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</si>
  <si>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</si>
  <si>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</si>
  <si>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</si>
  <si>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</si>
  <si>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</si>
  <si>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</si>
  <si>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</si>
  <si>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</si>
  <si>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</si>
  <si>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護  岸 (公 尺)</t>
  </si>
  <si>
    <t>-</t>
  </si>
  <si>
    <t>八十五年</t>
  </si>
  <si>
    <t>頭前溪</t>
  </si>
  <si>
    <t>後龍溪</t>
  </si>
  <si>
    <t>八十六年</t>
  </si>
  <si>
    <t>八十七年</t>
  </si>
  <si>
    <t>北水局小計</t>
  </si>
  <si>
    <t>西勢溪</t>
  </si>
  <si>
    <t>四河局小計</t>
  </si>
  <si>
    <t>濁水溪</t>
  </si>
  <si>
    <t>二河局小計</t>
  </si>
  <si>
    <t>六河局小計</t>
  </si>
  <si>
    <t>七河局小計</t>
  </si>
  <si>
    <t>鹽水溪</t>
  </si>
  <si>
    <t>二仁溪</t>
  </si>
  <si>
    <t>三工處小計</t>
  </si>
  <si>
    <t>基隆河</t>
  </si>
  <si>
    <t>北港溪</t>
  </si>
  <si>
    <t>八十四年</t>
  </si>
  <si>
    <t>大安溪</t>
  </si>
  <si>
    <t>中港溪</t>
  </si>
  <si>
    <t>老街溪</t>
  </si>
  <si>
    <t>八十八年</t>
  </si>
  <si>
    <t>八十八年</t>
  </si>
  <si>
    <t>曾文溪</t>
  </si>
  <si>
    <t>水  系  別</t>
  </si>
  <si>
    <t>中央管河川小計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</si>
  <si>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</si>
  <si>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跨省市河川小計</t>
  </si>
  <si>
    <t>其他河川小計</t>
  </si>
  <si>
    <t>新豐溪</t>
  </si>
  <si>
    <t>北港溪</t>
  </si>
  <si>
    <t>朴子溪</t>
  </si>
  <si>
    <t>卑南溪</t>
  </si>
  <si>
    <t>秀姑巒溪</t>
  </si>
  <si>
    <t>花蓮溪</t>
  </si>
  <si>
    <t>急水溪</t>
  </si>
  <si>
    <t>大甲溪</t>
  </si>
  <si>
    <t>烏溪</t>
  </si>
  <si>
    <t>淡水河</t>
  </si>
  <si>
    <t>八掌溪</t>
  </si>
  <si>
    <t>福建省合計</t>
  </si>
  <si>
    <t>金門縣</t>
  </si>
  <si>
    <t>連江縣</t>
  </si>
  <si>
    <t>臺灣省合計</t>
  </si>
  <si>
    <t>臺北市</t>
  </si>
  <si>
    <t>高雄市</t>
  </si>
  <si>
    <t>鳳山溪</t>
  </si>
  <si>
    <t>新屋溪</t>
  </si>
  <si>
    <t>鳳山溪</t>
  </si>
  <si>
    <t>通霄溪</t>
  </si>
  <si>
    <t>房裡溪</t>
  </si>
  <si>
    <t>溫寮溪</t>
  </si>
  <si>
    <t>大安溪</t>
  </si>
  <si>
    <t>烏溪</t>
  </si>
  <si>
    <t>旭海溪</t>
  </si>
  <si>
    <t>七里溪</t>
  </si>
  <si>
    <t>頭前溪</t>
  </si>
  <si>
    <t>資料來源：經濟部水利署公務統計報表。</t>
  </si>
  <si>
    <t>搶修及復建經費</t>
  </si>
  <si>
    <t>1,419</t>
  </si>
  <si>
    <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</si>
  <si>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t>堤　　防</t>
  </si>
  <si>
    <t>護　　岸</t>
  </si>
  <si>
    <t>排序</t>
  </si>
  <si>
    <t>堤  防 (公 尺)</t>
  </si>
  <si>
    <t>堤  防</t>
  </si>
  <si>
    <r>
      <t>(</t>
    </r>
    <r>
      <rPr>
        <sz val="12"/>
        <rFont val="標楷體"/>
        <family val="4"/>
      </rPr>
      <t>公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>)</t>
    </r>
  </si>
  <si>
    <t>護  岸 (公 尺)</t>
  </si>
  <si>
    <t>護  岸</t>
  </si>
  <si>
    <t>吉安溪</t>
  </si>
  <si>
    <t>雙溪</t>
  </si>
  <si>
    <t>濁水溪</t>
  </si>
  <si>
    <t>烏溪</t>
  </si>
  <si>
    <t>新虎尾溪</t>
  </si>
  <si>
    <t>高屏溪</t>
  </si>
  <si>
    <t>東港溪</t>
  </si>
  <si>
    <t>太麻里溪</t>
  </si>
  <si>
    <t>89年</t>
  </si>
  <si>
    <t>90年</t>
  </si>
  <si>
    <t>91年</t>
  </si>
  <si>
    <t>92年</t>
  </si>
  <si>
    <t>93年</t>
  </si>
  <si>
    <t>94年</t>
  </si>
  <si>
    <t>觀音溪</t>
  </si>
  <si>
    <t>濁水溪</t>
  </si>
  <si>
    <t>鹽水溪</t>
  </si>
  <si>
    <t>阿公店溪</t>
  </si>
  <si>
    <t>高屏溪</t>
  </si>
  <si>
    <t>四重溪</t>
  </si>
  <si>
    <t>港口溪</t>
  </si>
  <si>
    <t>楓港溪</t>
  </si>
  <si>
    <t>三富溪</t>
  </si>
  <si>
    <t>三棧溪</t>
  </si>
  <si>
    <t>大清水溪</t>
  </si>
  <si>
    <t>加蘭溪</t>
  </si>
  <si>
    <t>立霧溪</t>
  </si>
  <si>
    <t>朴子溪</t>
  </si>
  <si>
    <t>鹽水溪</t>
  </si>
  <si>
    <t>表7之3、河川防洪設施災情表</t>
  </si>
  <si>
    <t>95年</t>
  </si>
  <si>
    <t>社子溪</t>
  </si>
  <si>
    <t>苑裡溪</t>
  </si>
  <si>
    <t>率芒溪</t>
  </si>
  <si>
    <r>
      <t>表11之8、臺北縣河川防洪設施災情表</t>
    </r>
  </si>
  <si>
    <t>表13之8、桃園縣河川防洪設施災情表</t>
  </si>
  <si>
    <t>表14之6、新竹縣河川防洪設施災情表</t>
  </si>
  <si>
    <t>表16之7、臺中縣河川防洪設施災情表</t>
  </si>
  <si>
    <t>表17之5、彰化縣河川防洪設施災情表</t>
  </si>
  <si>
    <t>表18之7、南投縣河川防洪設施災情表</t>
  </si>
  <si>
    <t>表19之4、雲林縣河川防洪設施災情表</t>
  </si>
  <si>
    <t>表21之8、臺南縣河川防洪設施災情表</t>
  </si>
  <si>
    <t>表23之8、屏東縣河川防洪設施災情表</t>
  </si>
  <si>
    <t>表24之5、臺東縣河川防洪設施災情表</t>
  </si>
  <si>
    <t>表25之5、花蓮縣河川防洪設施災情表</t>
  </si>
  <si>
    <t>表29之4、臺中巿河川防洪設施災情表</t>
  </si>
  <si>
    <t>表32之6、臺北巿河川防洪設施災情表</t>
  </si>
  <si>
    <t>表15之7、苗栗縣河川防洪設施災情表</t>
  </si>
  <si>
    <t>表20之7、嘉義縣河川防洪設施災情表</t>
  </si>
  <si>
    <t>表31之3、臺南巿河川防洪設施災情表</t>
  </si>
  <si>
    <t>96年</t>
  </si>
  <si>
    <t>蘭陽溪</t>
  </si>
  <si>
    <t>淡水河</t>
  </si>
  <si>
    <t>南崁溪</t>
  </si>
  <si>
    <t>大堀溪</t>
  </si>
  <si>
    <t>附註：「搶修及復建經費」係從事抽水站機電及附屬設備之修復經費。</t>
  </si>
  <si>
    <t>水璉溪</t>
  </si>
  <si>
    <t>林邊溪</t>
  </si>
  <si>
    <t>淡水河</t>
  </si>
  <si>
    <r>
      <t>附註：「搶修及復建經費」係從事其他構造物</t>
    </r>
    <r>
      <rPr>
        <sz val="12"/>
        <rFont val="標楷體"/>
        <family val="4"/>
      </rPr>
      <t>之修復經費。</t>
    </r>
  </si>
  <si>
    <r>
      <t>附　　註：「搶修及復建經費」係從事其他構造物</t>
    </r>
    <r>
      <rPr>
        <sz val="12"/>
        <rFont val="標楷體"/>
        <family val="4"/>
      </rPr>
      <t>之修復經費。</t>
    </r>
  </si>
  <si>
    <r>
      <t>縣</t>
    </r>
    <r>
      <rPr>
        <sz val="11.5"/>
        <rFont val="Times New Roman"/>
        <family val="1"/>
      </rPr>
      <t>(</t>
    </r>
    <r>
      <rPr>
        <sz val="11.5"/>
        <rFont val="標楷體"/>
        <family val="4"/>
      </rPr>
      <t>市</t>
    </r>
    <r>
      <rPr>
        <sz val="11.5"/>
        <rFont val="Times New Roman"/>
        <family val="1"/>
      </rPr>
      <t>)</t>
    </r>
    <r>
      <rPr>
        <sz val="11.5"/>
        <rFont val="標楷體"/>
        <family val="4"/>
      </rPr>
      <t>管河川小計</t>
    </r>
  </si>
  <si>
    <t>西湖溪</t>
  </si>
  <si>
    <t>表22之8、高雄縣河川防洪設施災情表</t>
  </si>
  <si>
    <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、基隆巿河川防洪設施災情表</t>
    </r>
  </si>
  <si>
    <t>註</t>
  </si>
  <si>
    <t>(新臺幣仟元)註</t>
  </si>
  <si>
    <t>97年</t>
  </si>
  <si>
    <t xml:space="preserve">  </t>
  </si>
  <si>
    <t>水仙溪</t>
  </si>
  <si>
    <t>註</t>
  </si>
  <si>
    <t>表12之7、宜蘭縣河川防洪設施災情表</t>
  </si>
  <si>
    <t>98年</t>
  </si>
  <si>
    <t>附註：「搶修及復建經費」係從事其他構造物之修復經費。</t>
  </si>
  <si>
    <t>大竹溪</t>
  </si>
  <si>
    <t>大武溪</t>
  </si>
  <si>
    <t>知本溪</t>
  </si>
  <si>
    <t>烏萬溪</t>
  </si>
  <si>
    <t>金崙溪</t>
  </si>
  <si>
    <t>枋山溪</t>
  </si>
  <si>
    <t>東澳溪</t>
  </si>
  <si>
    <t>其他河川小計</t>
  </si>
  <si>
    <t>大灣溪</t>
  </si>
  <si>
    <t>竹巿河川防洪設施災情表</t>
  </si>
  <si>
    <t>表30之4、嘉義巿河川防洪設施災情表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</si>
</sst>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%"/>
    <numFmt numFmtId="186" formatCode="_(* #,##0.0_);_(* \(#,##0.0\);_(* &quot;-&quot;_);_(@_)"/>
    <numFmt numFmtId="187" formatCode="_(* #,##0.00_);_(* \(#,##0.00\);_(* &quot;-&quot;_);_(@_)"/>
    <numFmt numFmtId="188" formatCode="0_ "/>
    <numFmt numFmtId="189" formatCode="0.E+00"/>
    <numFmt numFmtId="190" formatCode="[&lt;=99999999]####\-####;\(0#\)\ ####\-####"/>
    <numFmt numFmtId="191" formatCode="[&lt;=9999999]###\-####;\(0#\)\ ###\-####"/>
    <numFmt numFmtId="192" formatCode="0000000\-0"/>
    <numFmt numFmtId="193" formatCode="#,##0_ "/>
    <numFmt numFmtId="194" formatCode="#,##0_);[Red]\(#,##0\)"/>
    <numFmt numFmtId="195" formatCode="0_);[Red]\(0\)"/>
    <numFmt numFmtId="196" formatCode="#,##0.00_);[Red]\(#,##0.00\)"/>
    <numFmt numFmtId="197" formatCode="0.0000%"/>
    <numFmt numFmtId="198" formatCode="0.000_ "/>
    <numFmt numFmtId="199" formatCode="0.00_);[Red]\(0.00\)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0"/>
      <name val="全真楷書"/>
      <family val="3"/>
    </font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u val="single"/>
      <sz val="9.35"/>
      <color indexed="12"/>
      <name val="Times New Roman"/>
      <family val="1"/>
    </font>
    <font>
      <u val="single"/>
      <sz val="9.35"/>
      <color indexed="36"/>
      <name val="Times New Roman"/>
      <family val="1"/>
    </font>
    <font>
      <sz val="20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sz val="11.5"/>
      <name val="標楷體"/>
      <family val="4"/>
    </font>
    <font>
      <sz val="11.5"/>
      <name val="Times New Roman"/>
      <family val="1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8" fillId="2" borderId="1" xfId="0" applyFont="1" applyFill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top"/>
    </xf>
    <xf numFmtId="0" fontId="8" fillId="0" borderId="2" xfId="0" applyFont="1" applyBorder="1" applyAlignment="1">
      <alignment horizontal="centerContinuous" vertical="top"/>
    </xf>
    <xf numFmtId="0" fontId="8" fillId="0" borderId="0" xfId="0" applyFont="1" applyAlignment="1">
      <alignment vertical="top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181" fontId="9" fillId="0" borderId="0" xfId="0" applyNumberFormat="1" applyFont="1" applyAlignment="1">
      <alignment horizontal="centerContinuous" vertical="center"/>
    </xf>
    <xf numFmtId="181" fontId="8" fillId="0" borderId="0" xfId="0" applyNumberFormat="1" applyFont="1" applyAlignment="1">
      <alignment horizontal="centerContinuous" vertical="center"/>
    </xf>
    <xf numFmtId="181" fontId="8" fillId="0" borderId="0" xfId="0" applyNumberFormat="1" applyFont="1" applyAlignment="1">
      <alignment vertical="center"/>
    </xf>
    <xf numFmtId="181" fontId="8" fillId="0" borderId="5" xfId="0" applyNumberFormat="1" applyFont="1" applyBorder="1" applyAlignment="1">
      <alignment horizontal="centerContinuous" vertical="center"/>
    </xf>
    <xf numFmtId="181" fontId="8" fillId="0" borderId="6" xfId="0" applyNumberFormat="1" applyFont="1" applyBorder="1" applyAlignment="1">
      <alignment horizontal="centerContinuous" vertical="center"/>
    </xf>
    <xf numFmtId="181" fontId="8" fillId="0" borderId="7" xfId="0" applyNumberFormat="1" applyFont="1" applyBorder="1" applyAlignment="1">
      <alignment horizontal="centerContinuous" vertical="center"/>
    </xf>
    <xf numFmtId="181" fontId="8" fillId="0" borderId="2" xfId="0" applyNumberFormat="1" applyFont="1" applyBorder="1" applyAlignment="1">
      <alignment horizontal="distributed" vertical="distributed"/>
    </xf>
    <xf numFmtId="181" fontId="8" fillId="0" borderId="0" xfId="0" applyNumberFormat="1" applyFont="1" applyAlignment="1">
      <alignment/>
    </xf>
    <xf numFmtId="0" fontId="8" fillId="0" borderId="0" xfId="0" applyFont="1" applyBorder="1" applyAlignment="1">
      <alignment horizontal="distributed" vertical="center"/>
    </xf>
    <xf numFmtId="181" fontId="8" fillId="0" borderId="8" xfId="0" applyNumberFormat="1" applyFont="1" applyBorder="1" applyAlignment="1">
      <alignment horizontal="right"/>
    </xf>
    <xf numFmtId="181" fontId="8" fillId="0" borderId="9" xfId="0" applyNumberFormat="1" applyFont="1" applyBorder="1" applyAlignment="1">
      <alignment horizontal="right"/>
    </xf>
    <xf numFmtId="181" fontId="8" fillId="0" borderId="8" xfId="16" applyNumberFormat="1" applyFont="1" applyBorder="1" applyAlignment="1">
      <alignment horizontal="right"/>
    </xf>
    <xf numFmtId="181" fontId="8" fillId="0" borderId="1" xfId="0" applyNumberFormat="1" applyFont="1" applyBorder="1" applyAlignment="1">
      <alignment horizontal="centerContinuous"/>
    </xf>
    <xf numFmtId="181" fontId="8" fillId="0" borderId="0" xfId="0" applyNumberFormat="1" applyFont="1" applyAlignment="1">
      <alignment horizontal="centerContinuous"/>
    </xf>
    <xf numFmtId="181" fontId="8" fillId="0" borderId="8" xfId="0" applyNumberFormat="1" applyFont="1" applyBorder="1" applyAlignment="1">
      <alignment/>
    </xf>
    <xf numFmtId="181" fontId="8" fillId="0" borderId="1" xfId="0" applyNumberFormat="1" applyFont="1" applyBorder="1" applyAlignment="1">
      <alignment horizontal="center"/>
    </xf>
    <xf numFmtId="181" fontId="8" fillId="0" borderId="8" xfId="0" applyNumberFormat="1" applyFont="1" applyBorder="1" applyAlignment="1">
      <alignment horizontal="center"/>
    </xf>
    <xf numFmtId="181" fontId="8" fillId="0" borderId="1" xfId="0" applyNumberFormat="1" applyFont="1" applyBorder="1" applyAlignment="1">
      <alignment/>
    </xf>
    <xf numFmtId="0" fontId="8" fillId="0" borderId="2" xfId="0" applyFont="1" applyBorder="1" applyAlignment="1">
      <alignment horizontal="distributed" vertical="center"/>
    </xf>
    <xf numFmtId="181" fontId="8" fillId="0" borderId="10" xfId="0" applyNumberFormat="1" applyFont="1" applyBorder="1" applyAlignment="1">
      <alignment horizontal="center"/>
    </xf>
    <xf numFmtId="0" fontId="8" fillId="0" borderId="4" xfId="0" applyFont="1" applyBorder="1" applyAlignment="1">
      <alignment horizontal="distributed" vertical="center"/>
    </xf>
    <xf numFmtId="181" fontId="8" fillId="0" borderId="0" xfId="0" applyNumberFormat="1" applyFont="1" applyBorder="1" applyAlignment="1">
      <alignment horizontal="centerContinuous"/>
    </xf>
    <xf numFmtId="181" fontId="8" fillId="0" borderId="0" xfId="0" applyNumberFormat="1" applyFont="1" applyBorder="1" applyAlignment="1">
      <alignment/>
    </xf>
    <xf numFmtId="181" fontId="8" fillId="0" borderId="0" xfId="16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center" vertical="center"/>
    </xf>
    <xf numFmtId="181" fontId="8" fillId="0" borderId="9" xfId="16" applyNumberFormat="1" applyFont="1" applyBorder="1" applyAlignment="1">
      <alignment horizontal="right"/>
    </xf>
    <xf numFmtId="181" fontId="8" fillId="0" borderId="0" xfId="0" applyNumberFormat="1" applyFont="1" applyAlignment="1">
      <alignment horizontal="distributed" vertical="center"/>
    </xf>
    <xf numFmtId="181" fontId="8" fillId="0" borderId="4" xfId="0" applyNumberFormat="1" applyFont="1" applyBorder="1" applyAlignment="1">
      <alignment/>
    </xf>
    <xf numFmtId="181" fontId="8" fillId="0" borderId="10" xfId="0" applyNumberFormat="1" applyFont="1" applyBorder="1" applyAlignment="1">
      <alignment/>
    </xf>
    <xf numFmtId="0" fontId="8" fillId="0" borderId="4" xfId="0" applyFont="1" applyBorder="1" applyAlignment="1">
      <alignment horizontal="distributed" vertical="top"/>
    </xf>
    <xf numFmtId="181" fontId="8" fillId="0" borderId="2" xfId="16" applyNumberFormat="1" applyFont="1" applyBorder="1" applyAlignment="1">
      <alignment horizontal="right"/>
    </xf>
    <xf numFmtId="0" fontId="8" fillId="0" borderId="1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1" fontId="8" fillId="0" borderId="1" xfId="0" applyNumberFormat="1" applyFont="1" applyBorder="1" applyAlignment="1">
      <alignment horizontal="distributed" vertical="center"/>
    </xf>
    <xf numFmtId="181" fontId="8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81" fontId="8" fillId="0" borderId="8" xfId="0" applyNumberFormat="1" applyFont="1" applyBorder="1" applyAlignment="1">
      <alignment/>
    </xf>
    <xf numFmtId="1" fontId="8" fillId="0" borderId="4" xfId="0" applyNumberFormat="1" applyFont="1" applyBorder="1" applyAlignment="1">
      <alignment horizontal="distributed" vertical="center"/>
    </xf>
    <xf numFmtId="181" fontId="8" fillId="0" borderId="2" xfId="0" applyNumberFormat="1" applyFont="1" applyBorder="1" applyAlignment="1">
      <alignment/>
    </xf>
    <xf numFmtId="181" fontId="8" fillId="0" borderId="8" xfId="16" applyNumberFormat="1" applyFont="1" applyBorder="1" applyAlignment="1">
      <alignment horizontal="left" vertical="center"/>
    </xf>
    <xf numFmtId="181" fontId="8" fillId="0" borderId="0" xfId="0" applyNumberFormat="1" applyFont="1" applyBorder="1" applyAlignment="1">
      <alignment horizontal="centerContinuous" vertical="top"/>
    </xf>
    <xf numFmtId="181" fontId="8" fillId="0" borderId="10" xfId="0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centerContinuous" vertical="center"/>
    </xf>
    <xf numFmtId="181" fontId="8" fillId="0" borderId="2" xfId="0" applyNumberFormat="1" applyFont="1" applyBorder="1" applyAlignment="1">
      <alignment horizontal="center"/>
    </xf>
    <xf numFmtId="181" fontId="8" fillId="0" borderId="0" xfId="0" applyNumberFormat="1" applyFont="1" applyBorder="1" applyAlignment="1">
      <alignment horizontal="center"/>
    </xf>
    <xf numFmtId="181" fontId="8" fillId="0" borderId="4" xfId="0" applyNumberFormat="1" applyFont="1" applyBorder="1" applyAlignment="1">
      <alignment horizontal="centerContinuous"/>
    </xf>
    <xf numFmtId="181" fontId="8" fillId="0" borderId="10" xfId="0" applyNumberFormat="1" applyFont="1" applyBorder="1" applyAlignment="1">
      <alignment/>
    </xf>
    <xf numFmtId="0" fontId="8" fillId="0" borderId="1" xfId="0" applyFont="1" applyBorder="1" applyAlignment="1">
      <alignment horizontal="distributed"/>
    </xf>
    <xf numFmtId="181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/>
    </xf>
    <xf numFmtId="181" fontId="8" fillId="0" borderId="1" xfId="0" applyNumberFormat="1" applyFont="1" applyBorder="1" applyAlignment="1">
      <alignment/>
    </xf>
    <xf numFmtId="181" fontId="8" fillId="0" borderId="1" xfId="0" applyNumberFormat="1" applyFont="1" applyFill="1" applyBorder="1" applyAlignment="1">
      <alignment horizontal="center"/>
    </xf>
    <xf numFmtId="0" fontId="8" fillId="0" borderId="4" xfId="0" applyFont="1" applyBorder="1" applyAlignment="1" applyProtection="1">
      <alignment horizontal="distributed"/>
      <protection/>
    </xf>
    <xf numFmtId="49" fontId="8" fillId="0" borderId="1" xfId="0" applyNumberFormat="1" applyFont="1" applyFill="1" applyBorder="1" applyAlignment="1">
      <alignment horizontal="distributed"/>
    </xf>
    <xf numFmtId="1" fontId="8" fillId="0" borderId="4" xfId="0" applyNumberFormat="1" applyFont="1" applyBorder="1" applyAlignment="1">
      <alignment horizontal="distributed"/>
    </xf>
    <xf numFmtId="0" fontId="8" fillId="2" borderId="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/>
    </xf>
    <xf numFmtId="181" fontId="8" fillId="0" borderId="8" xfId="16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183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 horizontal="distributed"/>
    </xf>
    <xf numFmtId="181" fontId="8" fillId="0" borderId="0" xfId="0" applyNumberFormat="1" applyFont="1" applyAlignment="1">
      <alignment/>
    </xf>
    <xf numFmtId="0" fontId="8" fillId="0" borderId="1" xfId="0" applyFont="1" applyBorder="1" applyAlignment="1" applyProtection="1">
      <alignment horizontal="distributed"/>
      <protection/>
    </xf>
    <xf numFmtId="49" fontId="8" fillId="0" borderId="4" xfId="0" applyNumberFormat="1" applyFont="1" applyFill="1" applyBorder="1" applyAlignment="1">
      <alignment horizontal="distributed"/>
    </xf>
    <xf numFmtId="0" fontId="8" fillId="0" borderId="11" xfId="0" applyFont="1" applyBorder="1" applyAlignment="1">
      <alignment horizontal="distributed" vertical="center"/>
    </xf>
    <xf numFmtId="181" fontId="8" fillId="0" borderId="2" xfId="0" applyNumberFormat="1" applyFont="1" applyBorder="1" applyAlignment="1">
      <alignment/>
    </xf>
    <xf numFmtId="190" fontId="8" fillId="0" borderId="0" xfId="0" applyNumberFormat="1" applyFont="1" applyBorder="1" applyAlignment="1">
      <alignment horizontal="centerContinuous"/>
    </xf>
    <xf numFmtId="190" fontId="8" fillId="0" borderId="8" xfId="16" applyNumberFormat="1" applyFont="1" applyBorder="1" applyAlignment="1">
      <alignment horizontal="centerContinuous"/>
    </xf>
    <xf numFmtId="190" fontId="8" fillId="0" borderId="8" xfId="0" applyNumberFormat="1" applyFont="1" applyBorder="1" applyAlignment="1">
      <alignment horizontal="centerContinuous"/>
    </xf>
    <xf numFmtId="190" fontId="8" fillId="0" borderId="9" xfId="0" applyNumberFormat="1" applyFont="1" applyBorder="1" applyAlignment="1">
      <alignment horizontal="centerContinuous"/>
    </xf>
    <xf numFmtId="190" fontId="8" fillId="0" borderId="10" xfId="0" applyNumberFormat="1" applyFont="1" applyBorder="1" applyAlignment="1">
      <alignment horizontal="centerContinuous"/>
    </xf>
    <xf numFmtId="190" fontId="8" fillId="0" borderId="9" xfId="16" applyNumberFormat="1" applyFont="1" applyBorder="1" applyAlignment="1" applyProtection="1">
      <alignment horizontal="centerContinuous" vertical="center"/>
      <protection/>
    </xf>
    <xf numFmtId="190" fontId="8" fillId="0" borderId="9" xfId="16" applyNumberFormat="1" applyFont="1" applyBorder="1" applyAlignment="1">
      <alignment horizontal="centerContinuous"/>
    </xf>
    <xf numFmtId="190" fontId="8" fillId="0" borderId="13" xfId="0" applyNumberFormat="1" applyFont="1" applyBorder="1" applyAlignment="1">
      <alignment horizontal="centerContinuous"/>
    </xf>
    <xf numFmtId="49" fontId="8" fillId="0" borderId="0" xfId="0" applyNumberFormat="1" applyFont="1" applyBorder="1" applyAlignment="1">
      <alignment horizontal="centerContinuous"/>
    </xf>
    <xf numFmtId="49" fontId="8" fillId="0" borderId="8" xfId="0" applyNumberFormat="1" applyFont="1" applyBorder="1" applyAlignment="1">
      <alignment horizontal="centerContinuous"/>
    </xf>
    <xf numFmtId="190" fontId="8" fillId="0" borderId="1" xfId="0" applyNumberFormat="1" applyFont="1" applyBorder="1" applyAlignment="1">
      <alignment horizontal="centerContinuous"/>
    </xf>
    <xf numFmtId="49" fontId="8" fillId="0" borderId="9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 vertical="center"/>
    </xf>
    <xf numFmtId="0" fontId="8" fillId="0" borderId="5" xfId="0" applyFont="1" applyBorder="1" applyAlignment="1">
      <alignment horizontal="centerContinuous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Continuous"/>
    </xf>
    <xf numFmtId="3" fontId="8" fillId="0" borderId="9" xfId="0" applyNumberFormat="1" applyFont="1" applyBorder="1" applyAlignment="1">
      <alignment/>
    </xf>
    <xf numFmtId="0" fontId="8" fillId="0" borderId="9" xfId="0" applyFont="1" applyBorder="1" applyAlignment="1">
      <alignment/>
    </xf>
    <xf numFmtId="181" fontId="8" fillId="0" borderId="9" xfId="0" applyNumberFormat="1" applyFont="1" applyBorder="1" applyAlignment="1">
      <alignment horizontal="centerContinuous"/>
    </xf>
    <xf numFmtId="181" fontId="8" fillId="0" borderId="13" xfId="16" applyFont="1" applyBorder="1" applyAlignment="1">
      <alignment horizontal="right"/>
    </xf>
    <xf numFmtId="181" fontId="8" fillId="0" borderId="13" xfId="16" applyFont="1" applyBorder="1" applyAlignment="1">
      <alignment horizontal="centerContinuous"/>
    </xf>
    <xf numFmtId="181" fontId="8" fillId="0" borderId="9" xfId="16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/>
    </xf>
    <xf numFmtId="0" fontId="0" fillId="0" borderId="4" xfId="0" applyBorder="1" applyAlignment="1">
      <alignment horizontal="center" vertical="center"/>
    </xf>
    <xf numFmtId="181" fontId="8" fillId="0" borderId="5" xfId="0" applyNumberFormat="1" applyFont="1" applyBorder="1" applyAlignment="1">
      <alignment horizontal="center" vertical="center"/>
    </xf>
    <xf numFmtId="181" fontId="8" fillId="0" borderId="14" xfId="0" applyNumberFormat="1" applyFont="1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181" fontId="8" fillId="0" borderId="13" xfId="0" applyNumberFormat="1" applyFont="1" applyBorder="1" applyAlignment="1">
      <alignment horizontal="centerContinuous"/>
    </xf>
    <xf numFmtId="0" fontId="8" fillId="0" borderId="9" xfId="0" applyFont="1" applyBorder="1" applyAlignment="1">
      <alignment horizontal="distributed"/>
    </xf>
    <xf numFmtId="181" fontId="8" fillId="0" borderId="13" xfId="16" applyNumberFormat="1" applyFont="1" applyBorder="1" applyAlignment="1">
      <alignment horizontal="right"/>
    </xf>
    <xf numFmtId="0" fontId="8" fillId="0" borderId="13" xfId="0" applyFont="1" applyBorder="1" applyAlignment="1">
      <alignment horizontal="distributed" vertical="top"/>
    </xf>
    <xf numFmtId="181" fontId="8" fillId="0" borderId="9" xfId="0" applyNumberFormat="1" applyFont="1" applyBorder="1" applyAlignment="1">
      <alignment horizontal="center"/>
    </xf>
    <xf numFmtId="181" fontId="8" fillId="0" borderId="9" xfId="0" applyNumberFormat="1" applyFont="1" applyBorder="1" applyAlignment="1">
      <alignment/>
    </xf>
    <xf numFmtId="181" fontId="8" fillId="0" borderId="9" xfId="0" applyNumberFormat="1" applyFont="1" applyBorder="1" applyAlignment="1">
      <alignment/>
    </xf>
    <xf numFmtId="0" fontId="8" fillId="0" borderId="4" xfId="0" applyFont="1" applyBorder="1" applyAlignment="1" applyProtection="1">
      <alignment horizontal="distributed" vertical="center"/>
      <protection/>
    </xf>
    <xf numFmtId="0" fontId="8" fillId="0" borderId="9" xfId="0" applyFont="1" applyBorder="1" applyAlignment="1" applyProtection="1">
      <alignment horizontal="distributed"/>
      <protection/>
    </xf>
    <xf numFmtId="194" fontId="8" fillId="0" borderId="9" xfId="16" applyNumberFormat="1" applyFont="1" applyBorder="1" applyAlignment="1">
      <alignment horizontal="centerContinuous"/>
    </xf>
    <xf numFmtId="194" fontId="8" fillId="0" borderId="8" xfId="16" applyNumberFormat="1" applyFont="1" applyBorder="1" applyAlignment="1">
      <alignment horizontal="centerContinuous"/>
    </xf>
    <xf numFmtId="194" fontId="8" fillId="0" borderId="8" xfId="0" applyNumberFormat="1" applyFont="1" applyBorder="1" applyAlignment="1">
      <alignment horizontal="centerContinuous"/>
    </xf>
    <xf numFmtId="194" fontId="8" fillId="0" borderId="0" xfId="16" applyNumberFormat="1" applyFont="1" applyBorder="1" applyAlignment="1">
      <alignment horizontal="centerContinuous"/>
    </xf>
    <xf numFmtId="194" fontId="8" fillId="0" borderId="2" xfId="0" applyNumberFormat="1" applyFont="1" applyBorder="1" applyAlignment="1">
      <alignment horizontal="centerContinuous"/>
    </xf>
    <xf numFmtId="194" fontId="8" fillId="0" borderId="10" xfId="0" applyNumberFormat="1" applyFont="1" applyBorder="1" applyAlignment="1">
      <alignment horizontal="centerContinuous"/>
    </xf>
    <xf numFmtId="194" fontId="8" fillId="0" borderId="0" xfId="0" applyNumberFormat="1" applyFont="1" applyBorder="1" applyAlignment="1">
      <alignment horizontal="centerContinuous"/>
    </xf>
    <xf numFmtId="0" fontId="8" fillId="0" borderId="1" xfId="0" applyFont="1" applyBorder="1" applyAlignment="1">
      <alignment horizontal="distributed" vertical="top"/>
    </xf>
    <xf numFmtId="0" fontId="8" fillId="0" borderId="9" xfId="0" applyFont="1" applyBorder="1" applyAlignment="1">
      <alignment horizontal="distributed" vertical="top"/>
    </xf>
    <xf numFmtId="0" fontId="8" fillId="0" borderId="9" xfId="0" applyFont="1" applyBorder="1" applyAlignment="1" applyProtection="1">
      <alignment horizontal="distributed" vertical="center"/>
      <protection/>
    </xf>
    <xf numFmtId="194" fontId="8" fillId="0" borderId="1" xfId="0" applyNumberFormat="1" applyFont="1" applyBorder="1" applyAlignment="1">
      <alignment horizontal="centerContinuous"/>
    </xf>
    <xf numFmtId="1" fontId="8" fillId="0" borderId="13" xfId="0" applyNumberFormat="1" applyFont="1" applyBorder="1" applyAlignment="1">
      <alignment horizontal="distributed" vertical="center"/>
    </xf>
    <xf numFmtId="194" fontId="8" fillId="0" borderId="1" xfId="16" applyNumberFormat="1" applyFont="1" applyBorder="1" applyAlignment="1">
      <alignment horizontal="centerContinuous"/>
    </xf>
    <xf numFmtId="194" fontId="8" fillId="0" borderId="8" xfId="16" applyNumberFormat="1" applyFont="1" applyBorder="1" applyAlignment="1">
      <alignment horizontal="right"/>
    </xf>
    <xf numFmtId="194" fontId="8" fillId="0" borderId="0" xfId="16" applyNumberFormat="1" applyFont="1" applyBorder="1" applyAlignment="1">
      <alignment horizontal="right"/>
    </xf>
    <xf numFmtId="194" fontId="8" fillId="0" borderId="4" xfId="0" applyNumberFormat="1" applyFont="1" applyBorder="1" applyAlignment="1">
      <alignment horizontal="centerContinuous"/>
    </xf>
    <xf numFmtId="194" fontId="0" fillId="0" borderId="8" xfId="0" applyNumberFormat="1" applyBorder="1" applyAlignment="1">
      <alignment horizontal="centerContinuous"/>
    </xf>
    <xf numFmtId="181" fontId="8" fillId="0" borderId="1" xfId="16" applyNumberFormat="1" applyFont="1" applyBorder="1" applyAlignment="1">
      <alignment horizontal="right"/>
    </xf>
    <xf numFmtId="181" fontId="8" fillId="0" borderId="1" xfId="0" applyNumberFormat="1" applyFont="1" applyBorder="1" applyAlignment="1">
      <alignment horizontal="right"/>
    </xf>
    <xf numFmtId="194" fontId="8" fillId="0" borderId="1" xfId="16" applyNumberFormat="1" applyFont="1" applyBorder="1" applyAlignment="1">
      <alignment horizontal="right"/>
    </xf>
    <xf numFmtId="194" fontId="8" fillId="0" borderId="8" xfId="0" applyNumberFormat="1" applyFont="1" applyBorder="1" applyAlignment="1">
      <alignment horizontal="right"/>
    </xf>
    <xf numFmtId="194" fontId="8" fillId="0" borderId="1" xfId="0" applyNumberFormat="1" applyFont="1" applyBorder="1" applyAlignment="1">
      <alignment horizontal="right"/>
    </xf>
    <xf numFmtId="194" fontId="0" fillId="0" borderId="4" xfId="0" applyNumberFormat="1" applyBorder="1" applyAlignment="1">
      <alignment horizontal="centerContinuous"/>
    </xf>
    <xf numFmtId="181" fontId="8" fillId="0" borderId="10" xfId="0" applyNumberFormat="1" applyFont="1" applyBorder="1" applyAlignment="1">
      <alignment horizontal="centerContinuous"/>
    </xf>
    <xf numFmtId="194" fontId="8" fillId="0" borderId="0" xfId="0" applyNumberFormat="1" applyFont="1" applyBorder="1" applyAlignment="1">
      <alignment horizontal="right"/>
    </xf>
    <xf numFmtId="194" fontId="0" fillId="0" borderId="10" xfId="0" applyNumberFormat="1" applyBorder="1" applyAlignment="1">
      <alignment horizontal="centerContinuous"/>
    </xf>
    <xf numFmtId="190" fontId="8" fillId="0" borderId="4" xfId="0" applyNumberFormat="1" applyFont="1" applyBorder="1" applyAlignment="1">
      <alignment horizontal="centerContinuous"/>
    </xf>
    <xf numFmtId="1" fontId="8" fillId="0" borderId="9" xfId="0" applyNumberFormat="1" applyFont="1" applyBorder="1" applyAlignment="1">
      <alignment horizontal="distributed" vertical="center"/>
    </xf>
    <xf numFmtId="49" fontId="8" fillId="0" borderId="1" xfId="0" applyNumberFormat="1" applyFont="1" applyBorder="1" applyAlignment="1">
      <alignment horizontal="centerContinuous"/>
    </xf>
    <xf numFmtId="0" fontId="8" fillId="0" borderId="13" xfId="0" applyFont="1" applyBorder="1" applyAlignment="1" applyProtection="1">
      <alignment horizontal="distributed"/>
      <protection/>
    </xf>
    <xf numFmtId="194" fontId="8" fillId="0" borderId="0" xfId="0" applyNumberFormat="1" applyFont="1" applyBorder="1" applyAlignment="1">
      <alignment/>
    </xf>
    <xf numFmtId="194" fontId="8" fillId="0" borderId="0" xfId="0" applyNumberFormat="1" applyFont="1" applyBorder="1" applyAlignment="1">
      <alignment horizontal="center"/>
    </xf>
    <xf numFmtId="194" fontId="8" fillId="0" borderId="1" xfId="0" applyNumberFormat="1" applyFont="1" applyBorder="1" applyAlignment="1">
      <alignment/>
    </xf>
    <xf numFmtId="194" fontId="8" fillId="0" borderId="1" xfId="0" applyNumberFormat="1" applyFont="1" applyBorder="1" applyAlignment="1">
      <alignment horizontal="center"/>
    </xf>
    <xf numFmtId="190" fontId="8" fillId="0" borderId="1" xfId="16" applyNumberFormat="1" applyFont="1" applyBorder="1" applyAlignment="1">
      <alignment horizontal="centerContinuous"/>
    </xf>
    <xf numFmtId="190" fontId="8" fillId="0" borderId="8" xfId="16" applyNumberFormat="1" applyFont="1" applyBorder="1" applyAlignment="1" applyProtection="1">
      <alignment horizontal="centerContinuous" vertical="center"/>
      <protection/>
    </xf>
    <xf numFmtId="190" fontId="8" fillId="0" borderId="1" xfId="16" applyNumberFormat="1" applyFont="1" applyBorder="1" applyAlignment="1" applyProtection="1">
      <alignment horizontal="centerContinuous" vertical="center"/>
      <protection/>
    </xf>
    <xf numFmtId="193" fontId="8" fillId="0" borderId="0" xfId="0" applyNumberFormat="1" applyFont="1" applyBorder="1" applyAlignment="1">
      <alignment horizontal="centerContinuous"/>
    </xf>
    <xf numFmtId="193" fontId="8" fillId="0" borderId="1" xfId="0" applyNumberFormat="1" applyFont="1" applyBorder="1" applyAlignment="1">
      <alignment horizontal="centerContinuous"/>
    </xf>
    <xf numFmtId="193" fontId="8" fillId="0" borderId="1" xfId="16" applyNumberFormat="1" applyFont="1" applyBorder="1" applyAlignment="1">
      <alignment horizontal="centerContinuous"/>
    </xf>
    <xf numFmtId="181" fontId="8" fillId="0" borderId="0" xfId="16" applyFont="1" applyBorder="1" applyAlignment="1">
      <alignment horizontal="right"/>
    </xf>
    <xf numFmtId="181" fontId="8" fillId="0" borderId="0" xfId="16" applyFont="1" applyBorder="1" applyAlignment="1">
      <alignment horizontal="centerContinuous"/>
    </xf>
    <xf numFmtId="0" fontId="8" fillId="0" borderId="0" xfId="0" applyFont="1" applyFill="1" applyBorder="1" applyAlignment="1">
      <alignment/>
    </xf>
    <xf numFmtId="194" fontId="8" fillId="0" borderId="10" xfId="16" applyNumberFormat="1" applyFont="1" applyBorder="1" applyAlignment="1">
      <alignment horizontal="right"/>
    </xf>
    <xf numFmtId="0" fontId="8" fillId="0" borderId="0" xfId="0" applyFont="1" applyBorder="1" applyAlignment="1" applyProtection="1">
      <alignment horizontal="distributed"/>
      <protection/>
    </xf>
    <xf numFmtId="0" fontId="8" fillId="0" borderId="1" xfId="0" applyFont="1" applyFill="1" applyBorder="1" applyAlignment="1">
      <alignment horizontal="distributed"/>
    </xf>
    <xf numFmtId="0" fontId="8" fillId="0" borderId="9" xfId="0" applyFont="1" applyFill="1" applyBorder="1" applyAlignment="1">
      <alignment horizontal="distributed"/>
    </xf>
    <xf numFmtId="0" fontId="8" fillId="0" borderId="1" xfId="0" applyFont="1" applyFill="1" applyBorder="1" applyAlignment="1" applyProtection="1">
      <alignment horizontal="distributed"/>
      <protection/>
    </xf>
    <xf numFmtId="194" fontId="8" fillId="0" borderId="8" xfId="16" applyNumberFormat="1" applyFont="1" applyBorder="1" applyAlignment="1" applyProtection="1">
      <alignment horizontal="centerContinuous"/>
      <protection/>
    </xf>
    <xf numFmtId="194" fontId="8" fillId="0" borderId="1" xfId="16" applyNumberFormat="1" applyFont="1" applyBorder="1" applyAlignment="1" applyProtection="1">
      <alignment horizontal="centerContinuous"/>
      <protection/>
    </xf>
    <xf numFmtId="190" fontId="8" fillId="0" borderId="9" xfId="16" applyNumberFormat="1" applyFont="1" applyBorder="1" applyAlignment="1" applyProtection="1">
      <alignment horizontal="centerContinuous"/>
      <protection/>
    </xf>
    <xf numFmtId="181" fontId="8" fillId="0" borderId="8" xfId="16" applyNumberFormat="1" applyFont="1" applyBorder="1" applyAlignment="1">
      <alignment horizontal="left"/>
    </xf>
    <xf numFmtId="181" fontId="8" fillId="0" borderId="8" xfId="16" applyNumberFormat="1" applyFont="1" applyBorder="1" applyAlignment="1" applyProtection="1">
      <alignment/>
      <protection/>
    </xf>
    <xf numFmtId="194" fontId="8" fillId="0" borderId="10" xfId="16" applyNumberFormat="1" applyFont="1" applyBorder="1" applyAlignment="1" applyProtection="1">
      <alignment horizontal="centerContinuous"/>
      <protection/>
    </xf>
    <xf numFmtId="194" fontId="8" fillId="0" borderId="4" xfId="16" applyNumberFormat="1" applyFont="1" applyBorder="1" applyAlignment="1" applyProtection="1">
      <alignment horizontal="centerContinuous"/>
      <protection/>
    </xf>
    <xf numFmtId="181" fontId="8" fillId="0" borderId="10" xfId="16" applyNumberFormat="1" applyFont="1" applyBorder="1" applyAlignment="1" applyProtection="1">
      <alignment/>
      <protection/>
    </xf>
    <xf numFmtId="194" fontId="8" fillId="0" borderId="8" xfId="0" applyNumberFormat="1" applyFont="1" applyBorder="1" applyAlignment="1">
      <alignment/>
    </xf>
    <xf numFmtId="194" fontId="0" fillId="0" borderId="0" xfId="0" applyNumberFormat="1" applyBorder="1" applyAlignment="1">
      <alignment horizontal="centerContinuous"/>
    </xf>
    <xf numFmtId="181" fontId="8" fillId="0" borderId="8" xfId="0" applyNumberFormat="1" applyFont="1" applyBorder="1" applyAlignment="1">
      <alignment vertical="center"/>
    </xf>
    <xf numFmtId="194" fontId="8" fillId="0" borderId="2" xfId="16" applyNumberFormat="1" applyFont="1" applyBorder="1" applyAlignment="1">
      <alignment horizontal="centerContinuous"/>
    </xf>
    <xf numFmtId="0" fontId="8" fillId="0" borderId="0" xfId="0" applyFont="1" applyAlignment="1">
      <alignment horizontal="distributed"/>
    </xf>
    <xf numFmtId="181" fontId="15" fillId="0" borderId="9" xfId="0" applyNumberFormat="1" applyFont="1" applyBorder="1" applyAlignment="1">
      <alignment/>
    </xf>
    <xf numFmtId="183" fontId="8" fillId="0" borderId="0" xfId="0" applyNumberFormat="1" applyFont="1" applyAlignment="1">
      <alignment/>
    </xf>
    <xf numFmtId="195" fontId="15" fillId="0" borderId="9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81" fontId="8" fillId="0" borderId="9" xfId="16" applyNumberFormat="1" applyFont="1" applyBorder="1" applyAlignment="1" applyProtection="1">
      <alignment horizontal="right"/>
      <protection locked="0"/>
    </xf>
    <xf numFmtId="194" fontId="8" fillId="0" borderId="8" xfId="0" applyNumberFormat="1" applyFont="1" applyBorder="1" applyAlignment="1" applyProtection="1">
      <alignment horizontal="centerContinuous"/>
      <protection locked="0"/>
    </xf>
    <xf numFmtId="194" fontId="8" fillId="0" borderId="1" xfId="0" applyNumberFormat="1" applyFont="1" applyBorder="1" applyAlignment="1" applyProtection="1">
      <alignment horizontal="centerContinuous"/>
      <protection locked="0"/>
    </xf>
    <xf numFmtId="181" fontId="8" fillId="0" borderId="0" xfId="0" applyNumberFormat="1" applyFont="1" applyAlignment="1" applyProtection="1">
      <alignment/>
      <protection locked="0"/>
    </xf>
    <xf numFmtId="181" fontId="8" fillId="0" borderId="1" xfId="0" applyNumberFormat="1" applyFont="1" applyBorder="1" applyAlignment="1" applyProtection="1">
      <alignment horizontal="center"/>
      <protection locked="0"/>
    </xf>
    <xf numFmtId="181" fontId="8" fillId="0" borderId="8" xfId="0" applyNumberFormat="1" applyFont="1" applyBorder="1" applyAlignment="1" applyProtection="1">
      <alignment horizontal="center"/>
      <protection locked="0"/>
    </xf>
    <xf numFmtId="181" fontId="8" fillId="0" borderId="1" xfId="0" applyNumberFormat="1" applyFont="1" applyBorder="1" applyAlignment="1" applyProtection="1">
      <alignment horizontal="centerContinuous"/>
      <protection locked="0"/>
    </xf>
    <xf numFmtId="181" fontId="8" fillId="0" borderId="0" xfId="0" applyNumberFormat="1" applyFont="1" applyBorder="1" applyAlignment="1" applyProtection="1">
      <alignment horizontal="centerContinuous"/>
      <protection locked="0"/>
    </xf>
    <xf numFmtId="194" fontId="8" fillId="0" borderId="0" xfId="0" applyNumberFormat="1" applyFont="1" applyBorder="1" applyAlignment="1" applyProtection="1">
      <alignment horizontal="centerContinuous"/>
      <protection locked="0"/>
    </xf>
    <xf numFmtId="190" fontId="8" fillId="0" borderId="9" xfId="0" applyNumberFormat="1" applyFont="1" applyBorder="1" applyAlignment="1" applyProtection="1">
      <alignment horizontal="centerContinuous"/>
      <protection locked="0"/>
    </xf>
    <xf numFmtId="181" fontId="8" fillId="0" borderId="8" xfId="0" applyNumberFormat="1" applyFont="1" applyBorder="1" applyAlignment="1" applyProtection="1">
      <alignment/>
      <protection locked="0"/>
    </xf>
    <xf numFmtId="49" fontId="8" fillId="0" borderId="1" xfId="0" applyNumberFormat="1" applyFont="1" applyFill="1" applyBorder="1" applyAlignment="1" applyProtection="1">
      <alignment horizontal="distributed"/>
      <protection locked="0"/>
    </xf>
    <xf numFmtId="0" fontId="8" fillId="0" borderId="1" xfId="0" applyNumberFormat="1" applyFont="1" applyBorder="1" applyAlignment="1" applyProtection="1">
      <alignment horizontal="distributed"/>
      <protection locked="0"/>
    </xf>
    <xf numFmtId="0" fontId="8" fillId="0" borderId="4" xfId="0" applyNumberFormat="1" applyFont="1" applyBorder="1" applyAlignment="1" applyProtection="1">
      <alignment horizontal="distributed"/>
      <protection locked="0"/>
    </xf>
    <xf numFmtId="181" fontId="8" fillId="0" borderId="13" xfId="16" applyNumberFormat="1" applyFont="1" applyBorder="1" applyAlignment="1" applyProtection="1">
      <alignment horizontal="right"/>
      <protection locked="0"/>
    </xf>
    <xf numFmtId="181" fontId="8" fillId="0" borderId="10" xfId="0" applyNumberFormat="1" applyFont="1" applyBorder="1" applyAlignment="1" applyProtection="1">
      <alignment horizontal="center"/>
      <protection locked="0"/>
    </xf>
    <xf numFmtId="49" fontId="8" fillId="0" borderId="4" xfId="0" applyNumberFormat="1" applyFont="1" applyFill="1" applyBorder="1" applyAlignment="1" applyProtection="1">
      <alignment horizontal="distributed"/>
      <protection locked="0"/>
    </xf>
    <xf numFmtId="181" fontId="8" fillId="0" borderId="8" xfId="16" applyNumberFormat="1" applyFont="1" applyBorder="1" applyAlignment="1" applyProtection="1">
      <alignment horizontal="right"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181" fontId="8" fillId="0" borderId="13" xfId="0" applyNumberFormat="1" applyFont="1" applyBorder="1" applyAlignment="1">
      <alignment horizontal="center"/>
    </xf>
    <xf numFmtId="181" fontId="8" fillId="0" borderId="4" xfId="16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Continuous"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81" fontId="8" fillId="0" borderId="0" xfId="0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/>
    </xf>
    <xf numFmtId="181" fontId="8" fillId="0" borderId="1" xfId="16" applyNumberFormat="1" applyFont="1" applyBorder="1" applyAlignment="1" applyProtection="1">
      <alignment horizontal="right"/>
      <protection locked="0"/>
    </xf>
    <xf numFmtId="0" fontId="8" fillId="2" borderId="4" xfId="0" applyFont="1" applyFill="1" applyBorder="1" applyAlignment="1">
      <alignment horizontal="distributed"/>
    </xf>
    <xf numFmtId="181" fontId="15" fillId="0" borderId="0" xfId="16" applyNumberFormat="1" applyFont="1" applyBorder="1" applyAlignment="1">
      <alignment horizontal="right"/>
    </xf>
    <xf numFmtId="195" fontId="0" fillId="0" borderId="0" xfId="0" applyNumberFormat="1" applyBorder="1" applyAlignment="1">
      <alignment horizontal="center"/>
    </xf>
    <xf numFmtId="195" fontId="8" fillId="0" borderId="0" xfId="0" applyNumberFormat="1" applyFont="1" applyBorder="1" applyAlignment="1">
      <alignment horizontal="center"/>
    </xf>
    <xf numFmtId="181" fontId="8" fillId="0" borderId="0" xfId="16" applyNumberFormat="1" applyFont="1" applyBorder="1" applyAlignment="1" applyProtection="1">
      <alignment/>
      <protection/>
    </xf>
    <xf numFmtId="181" fontId="8" fillId="0" borderId="0" xfId="16" applyNumberFormat="1" applyFont="1" applyBorder="1" applyAlignment="1">
      <alignment horizontal="left"/>
    </xf>
    <xf numFmtId="0" fontId="15" fillId="0" borderId="1" xfId="0" applyFont="1" applyBorder="1" applyAlignment="1">
      <alignment horizontal="distributed"/>
    </xf>
    <xf numFmtId="181" fontId="15" fillId="0" borderId="9" xfId="16" applyNumberFormat="1" applyFont="1" applyBorder="1" applyAlignment="1">
      <alignment horizontal="right"/>
    </xf>
    <xf numFmtId="181" fontId="15" fillId="0" borderId="8" xfId="0" applyNumberFormat="1" applyFont="1" applyBorder="1" applyAlignment="1">
      <alignment/>
    </xf>
    <xf numFmtId="181" fontId="15" fillId="0" borderId="0" xfId="0" applyNumberFormat="1" applyFont="1" applyBorder="1" applyAlignment="1">
      <alignment/>
    </xf>
    <xf numFmtId="181" fontId="15" fillId="0" borderId="8" xfId="16" applyNumberFormat="1" applyFont="1" applyBorder="1" applyAlignment="1">
      <alignment horizontal="right"/>
    </xf>
    <xf numFmtId="181" fontId="15" fillId="0" borderId="0" xfId="0" applyNumberFormat="1" applyFont="1" applyAlignment="1">
      <alignment/>
    </xf>
    <xf numFmtId="194" fontId="15" fillId="0" borderId="8" xfId="0" applyNumberFormat="1" applyFont="1" applyBorder="1" applyAlignment="1">
      <alignment horizontal="centerContinuous"/>
    </xf>
    <xf numFmtId="194" fontId="15" fillId="0" borderId="0" xfId="0" applyNumberFormat="1" applyFont="1" applyBorder="1" applyAlignment="1">
      <alignment horizontal="centerContinuous"/>
    </xf>
    <xf numFmtId="181" fontId="15" fillId="0" borderId="1" xfId="0" applyNumberFormat="1" applyFont="1" applyBorder="1" applyAlignment="1">
      <alignment horizontal="centerContinuous"/>
    </xf>
    <xf numFmtId="181" fontId="15" fillId="0" borderId="9" xfId="0" applyNumberFormat="1" applyFont="1" applyBorder="1" applyAlignment="1">
      <alignment horizontal="centerContinuous"/>
    </xf>
    <xf numFmtId="194" fontId="15" fillId="0" borderId="1" xfId="0" applyNumberFormat="1" applyFont="1" applyBorder="1" applyAlignment="1">
      <alignment horizontal="centerContinuous"/>
    </xf>
    <xf numFmtId="190" fontId="15" fillId="0" borderId="9" xfId="0" applyNumberFormat="1" applyFont="1" applyBorder="1" applyAlignment="1">
      <alignment horizontal="centerContinuous"/>
    </xf>
    <xf numFmtId="181" fontId="15" fillId="0" borderId="0" xfId="0" applyNumberFormat="1" applyFont="1" applyBorder="1" applyAlignment="1">
      <alignment/>
    </xf>
    <xf numFmtId="181" fontId="15" fillId="0" borderId="0" xfId="0" applyNumberFormat="1" applyFont="1" applyAlignment="1">
      <alignment/>
    </xf>
    <xf numFmtId="181" fontId="15" fillId="0" borderId="1" xfId="0" applyNumberFormat="1" applyFont="1" applyBorder="1" applyAlignment="1">
      <alignment horizontal="center"/>
    </xf>
    <xf numFmtId="181" fontId="15" fillId="0" borderId="1" xfId="0" applyNumberFormat="1" applyFont="1" applyBorder="1" applyAlignment="1">
      <alignment/>
    </xf>
    <xf numFmtId="0" fontId="15" fillId="0" borderId="9" xfId="0" applyFont="1" applyBorder="1" applyAlignment="1">
      <alignment horizontal="distributed"/>
    </xf>
    <xf numFmtId="0" fontId="15" fillId="0" borderId="1" xfId="0" applyFont="1" applyBorder="1" applyAlignment="1" applyProtection="1">
      <alignment horizontal="distributed"/>
      <protection/>
    </xf>
    <xf numFmtId="0" fontId="15" fillId="0" borderId="9" xfId="0" applyFont="1" applyBorder="1" applyAlignment="1" applyProtection="1">
      <alignment horizontal="distributed"/>
      <protection/>
    </xf>
    <xf numFmtId="0" fontId="15" fillId="0" borderId="1" xfId="0" applyFont="1" applyFill="1" applyBorder="1" applyAlignment="1">
      <alignment horizontal="distributed"/>
    </xf>
    <xf numFmtId="0" fontId="15" fillId="0" borderId="4" xfId="0" applyFont="1" applyBorder="1" applyAlignment="1">
      <alignment horizontal="distributed"/>
    </xf>
    <xf numFmtId="181" fontId="15" fillId="0" borderId="13" xfId="16" applyNumberFormat="1" applyFont="1" applyBorder="1" applyAlignment="1">
      <alignment horizontal="right"/>
    </xf>
    <xf numFmtId="194" fontId="15" fillId="0" borderId="10" xfId="0" applyNumberFormat="1" applyFont="1" applyBorder="1" applyAlignment="1">
      <alignment horizontal="centerContinuous"/>
    </xf>
    <xf numFmtId="194" fontId="15" fillId="0" borderId="4" xfId="0" applyNumberFormat="1" applyFont="1" applyBorder="1" applyAlignment="1">
      <alignment horizontal="centerContinuous"/>
    </xf>
    <xf numFmtId="181" fontId="15" fillId="0" borderId="10" xfId="0" applyNumberFormat="1" applyFont="1" applyBorder="1" applyAlignment="1">
      <alignment/>
    </xf>
    <xf numFmtId="181" fontId="8" fillId="0" borderId="13" xfId="0" applyNumberFormat="1" applyFont="1" applyBorder="1" applyAlignment="1" applyProtection="1">
      <alignment horizontal="center" vertical="center"/>
      <protection locked="0"/>
    </xf>
    <xf numFmtId="181" fontId="8" fillId="0" borderId="13" xfId="0" applyNumberFormat="1" applyFont="1" applyBorder="1" applyAlignment="1" applyProtection="1">
      <alignment horizontal="right" vertical="center"/>
      <protection locked="0"/>
    </xf>
    <xf numFmtId="181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left"/>
    </xf>
    <xf numFmtId="181" fontId="9" fillId="0" borderId="0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1" fontId="8" fillId="0" borderId="0" xfId="0" applyNumberFormat="1" applyFont="1" applyBorder="1" applyAlignment="1">
      <alignment horizontal="distributed" vertical="distributed"/>
    </xf>
    <xf numFmtId="190" fontId="8" fillId="0" borderId="0" xfId="16" applyNumberFormat="1" applyFont="1" applyBorder="1" applyAlignment="1">
      <alignment horizontal="centerContinuous"/>
    </xf>
    <xf numFmtId="181" fontId="0" fillId="0" borderId="1" xfId="0" applyNumberFormat="1" applyBorder="1" applyAlignment="1">
      <alignment horizontal="center"/>
    </xf>
    <xf numFmtId="194" fontId="8" fillId="0" borderId="10" xfId="16" applyNumberFormat="1" applyFont="1" applyBorder="1" applyAlignment="1">
      <alignment horizontal="centerContinuous"/>
    </xf>
    <xf numFmtId="181" fontId="15" fillId="0" borderId="1" xfId="16" applyNumberFormat="1" applyFont="1" applyBorder="1" applyAlignment="1">
      <alignment horizontal="right"/>
    </xf>
    <xf numFmtId="193" fontId="8" fillId="0" borderId="8" xfId="0" applyNumberFormat="1" applyFont="1" applyBorder="1" applyAlignment="1">
      <alignment horizontal="centerContinuous"/>
    </xf>
    <xf numFmtId="194" fontId="8" fillId="0" borderId="8" xfId="0" applyNumberFormat="1" applyFont="1" applyBorder="1" applyAlignment="1" applyProtection="1">
      <alignment horizontal="centerContinuous" vertical="center"/>
      <protection locked="0"/>
    </xf>
    <xf numFmtId="194" fontId="8" fillId="0" borderId="1" xfId="0" applyNumberFormat="1" applyFont="1" applyBorder="1" applyAlignment="1" applyProtection="1">
      <alignment horizontal="centerContinuous" vertical="center"/>
      <protection locked="0"/>
    </xf>
    <xf numFmtId="43" fontId="8" fillId="0" borderId="0" xfId="0" applyNumberFormat="1" applyFont="1" applyBorder="1" applyAlignment="1">
      <alignment horizontal="centerContinuous"/>
    </xf>
    <xf numFmtId="41" fontId="8" fillId="0" borderId="0" xfId="0" applyNumberFormat="1" applyFont="1" applyBorder="1" applyAlignment="1">
      <alignment horizontal="centerContinuous"/>
    </xf>
    <xf numFmtId="193" fontId="0" fillId="0" borderId="0" xfId="0" applyNumberFormat="1" applyBorder="1" applyAlignment="1">
      <alignment horizontal="centerContinuous"/>
    </xf>
    <xf numFmtId="0" fontId="8" fillId="0" borderId="4" xfId="0" applyFont="1" applyFill="1" applyBorder="1" applyAlignment="1" applyProtection="1">
      <alignment horizontal="distributed"/>
      <protection/>
    </xf>
    <xf numFmtId="194" fontId="8" fillId="0" borderId="9" xfId="0" applyNumberFormat="1" applyFont="1" applyBorder="1" applyAlignment="1">
      <alignment horizontal="centerContinuous"/>
    </xf>
    <xf numFmtId="0" fontId="8" fillId="0" borderId="4" xfId="0" applyNumberFormat="1" applyFont="1" applyBorder="1" applyAlignment="1">
      <alignment horizontal="distributed" vertical="center"/>
    </xf>
    <xf numFmtId="194" fontId="8" fillId="0" borderId="13" xfId="0" applyNumberFormat="1" applyFont="1" applyBorder="1" applyAlignment="1">
      <alignment horizontal="centerContinuous"/>
    </xf>
    <xf numFmtId="194" fontId="8" fillId="0" borderId="10" xfId="0" applyNumberFormat="1" applyFont="1" applyBorder="1" applyAlignment="1" applyProtection="1">
      <alignment horizontal="centerContinuous"/>
      <protection locked="0"/>
    </xf>
    <xf numFmtId="194" fontId="8" fillId="0" borderId="4" xfId="0" applyNumberFormat="1" applyFont="1" applyBorder="1" applyAlignment="1" applyProtection="1">
      <alignment horizontal="centerContinuous"/>
      <protection locked="0"/>
    </xf>
    <xf numFmtId="190" fontId="8" fillId="0" borderId="2" xfId="0" applyNumberFormat="1" applyFont="1" applyBorder="1" applyAlignment="1">
      <alignment horizontal="centerContinuous"/>
    </xf>
    <xf numFmtId="181" fontId="8" fillId="0" borderId="2" xfId="0" applyNumberFormat="1" applyFont="1" applyBorder="1" applyAlignment="1">
      <alignment horizontal="right"/>
    </xf>
    <xf numFmtId="190" fontId="8" fillId="0" borderId="0" xfId="16" applyNumberFormat="1" applyFont="1" applyBorder="1" applyAlignment="1" applyProtection="1">
      <alignment horizontal="centerContinuous" vertical="center"/>
      <protection/>
    </xf>
    <xf numFmtId="181" fontId="8" fillId="0" borderId="0" xfId="16" applyNumberFormat="1" applyFont="1" applyBorder="1" applyAlignment="1">
      <alignment horizontal="left" vertical="center"/>
    </xf>
    <xf numFmtId="181" fontId="8" fillId="0" borderId="11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181" fontId="8" fillId="0" borderId="2" xfId="0" applyNumberFormat="1" applyFont="1" applyBorder="1" applyAlignment="1" applyProtection="1">
      <alignment/>
      <protection locked="0"/>
    </xf>
    <xf numFmtId="0" fontId="0" fillId="0" borderId="4" xfId="0" applyBorder="1" applyAlignment="1" applyProtection="1">
      <alignment horizontal="distributed"/>
      <protection locked="0"/>
    </xf>
    <xf numFmtId="181" fontId="8" fillId="0" borderId="10" xfId="0" applyNumberFormat="1" applyFont="1" applyBorder="1" applyAlignment="1" applyProtection="1">
      <alignment horizontal="right"/>
      <protection locked="0"/>
    </xf>
    <xf numFmtId="193" fontId="8" fillId="0" borderId="13" xfId="0" applyNumberFormat="1" applyFont="1" applyBorder="1" applyAlignment="1">
      <alignment horizontal="centerContinuous"/>
    </xf>
    <xf numFmtId="0" fontId="8" fillId="0" borderId="2" xfId="0" applyFont="1" applyBorder="1" applyAlignment="1" applyProtection="1">
      <alignment horizontal="distributed"/>
      <protection/>
    </xf>
    <xf numFmtId="0" fontId="8" fillId="0" borderId="1" xfId="0" applyFont="1" applyBorder="1" applyAlignment="1">
      <alignment horizontal="center" vertical="center"/>
    </xf>
    <xf numFmtId="194" fontId="8" fillId="0" borderId="8" xfId="16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81" fontId="8" fillId="0" borderId="8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81" fontId="8" fillId="0" borderId="9" xfId="0" applyNumberFormat="1" applyFont="1" applyBorder="1" applyAlignment="1">
      <alignment horizontal="center"/>
    </xf>
    <xf numFmtId="181" fontId="0" fillId="0" borderId="9" xfId="0" applyNumberFormat="1" applyBorder="1" applyAlignment="1">
      <alignment horizontal="center"/>
    </xf>
    <xf numFmtId="191" fontId="8" fillId="0" borderId="9" xfId="0" applyNumberFormat="1" applyFont="1" applyBorder="1" applyAlignment="1">
      <alignment horizontal="center"/>
    </xf>
    <xf numFmtId="191" fontId="0" fillId="0" borderId="9" xfId="0" applyNumberFormat="1" applyBorder="1" applyAlignment="1">
      <alignment horizontal="center"/>
    </xf>
    <xf numFmtId="181" fontId="0" fillId="0" borderId="1" xfId="0" applyNumberFormat="1" applyBorder="1" applyAlignment="1">
      <alignment horizontal="center"/>
    </xf>
    <xf numFmtId="191" fontId="8" fillId="0" borderId="0" xfId="0" applyNumberFormat="1" applyFont="1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191" fontId="8" fillId="0" borderId="0" xfId="0" applyNumberFormat="1" applyFont="1" applyBorder="1" applyAlignment="1">
      <alignment horizontal="center"/>
    </xf>
    <xf numFmtId="191" fontId="0" fillId="0" borderId="0" xfId="0" applyNumberForma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195" fontId="8" fillId="0" borderId="0" xfId="0" applyNumberFormat="1" applyFont="1" applyBorder="1" applyAlignment="1">
      <alignment horizontal="center"/>
    </xf>
    <xf numFmtId="195" fontId="0" fillId="0" borderId="0" xfId="0" applyNumberFormat="1" applyBorder="1" applyAlignment="1">
      <alignment horizontal="center"/>
    </xf>
    <xf numFmtId="41" fontId="8" fillId="0" borderId="8" xfId="0" applyNumberFormat="1" applyFon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191" fontId="8" fillId="0" borderId="8" xfId="0" applyNumberFormat="1" applyFont="1" applyBorder="1" applyAlignment="1">
      <alignment horizontal="center"/>
    </xf>
    <xf numFmtId="191" fontId="0" fillId="0" borderId="1" xfId="0" applyNumberFormat="1" applyBorder="1" applyAlignment="1">
      <alignment horizontal="center"/>
    </xf>
    <xf numFmtId="195" fontId="8" fillId="0" borderId="8" xfId="0" applyNumberFormat="1" applyFont="1" applyBorder="1" applyAlignment="1">
      <alignment horizontal="center"/>
    </xf>
    <xf numFmtId="195" fontId="0" fillId="0" borderId="1" xfId="0" applyNumberFormat="1" applyBorder="1" applyAlignment="1">
      <alignment horizontal="center"/>
    </xf>
    <xf numFmtId="191" fontId="8" fillId="0" borderId="8" xfId="0" applyNumberFormat="1" applyFont="1" applyBorder="1" applyAlignment="1">
      <alignment horizontal="center" vertical="center"/>
    </xf>
    <xf numFmtId="191" fontId="0" fillId="0" borderId="1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142875</xdr:rowOff>
    </xdr:from>
    <xdr:to>
      <xdr:col>9</xdr:col>
      <xdr:colOff>0</xdr:colOff>
      <xdr:row>3</xdr:row>
      <xdr:rowOff>104775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8505825" y="74295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9</xdr:col>
      <xdr:colOff>0</xdr:colOff>
      <xdr:row>2</xdr:row>
      <xdr:rowOff>152400</xdr:rowOff>
    </xdr:from>
    <xdr:to>
      <xdr:col>9</xdr:col>
      <xdr:colOff>0</xdr:colOff>
      <xdr:row>3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8505825" y="752475"/>
          <a:ext cx="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9</xdr:col>
      <xdr:colOff>0</xdr:colOff>
      <xdr:row>2</xdr:row>
      <xdr:rowOff>142875</xdr:rowOff>
    </xdr:from>
    <xdr:to>
      <xdr:col>9</xdr:col>
      <xdr:colOff>0</xdr:colOff>
      <xdr:row>3</xdr:row>
      <xdr:rowOff>104775</xdr:rowOff>
    </xdr:to>
    <xdr:sp>
      <xdr:nvSpPr>
        <xdr:cNvPr id="3" name="文字 3"/>
        <xdr:cNvSpPr txBox="1">
          <a:spLocks noChangeArrowheads="1"/>
        </xdr:cNvSpPr>
      </xdr:nvSpPr>
      <xdr:spPr>
        <a:xfrm>
          <a:off x="8505825" y="74295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9</xdr:col>
      <xdr:colOff>0</xdr:colOff>
      <xdr:row>2</xdr:row>
      <xdr:rowOff>152400</xdr:rowOff>
    </xdr:from>
    <xdr:to>
      <xdr:col>9</xdr:col>
      <xdr:colOff>0</xdr:colOff>
      <xdr:row>3</xdr:row>
      <xdr:rowOff>123825</xdr:rowOff>
    </xdr:to>
    <xdr:sp>
      <xdr:nvSpPr>
        <xdr:cNvPr id="4" name="文字 4"/>
        <xdr:cNvSpPr txBox="1">
          <a:spLocks noChangeArrowheads="1"/>
        </xdr:cNvSpPr>
      </xdr:nvSpPr>
      <xdr:spPr>
        <a:xfrm>
          <a:off x="8505825" y="752475"/>
          <a:ext cx="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8505825" y="48577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200" b="0" i="0" u="none" baseline="0"/>
            <a:t>灌　　　　溉　　　　面　　　　積</a:t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8505825" y="6591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8505825" y="6591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8505825" y="6591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8505825" y="6591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8505825" y="6591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200" b="0" i="0" u="none" baseline="0"/>
            <a:t>灌　　　　溉　　　　面　　　　積</a:t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0</xdr:col>
      <xdr:colOff>276225</xdr:colOff>
      <xdr:row>54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6200" y="66675"/>
          <a:ext cx="200025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30</a:t>
          </a:r>
        </a:p>
      </xdr:txBody>
    </xdr:sp>
    <xdr:clientData/>
  </xdr:twoCellAnchor>
  <xdr:twoCellAnchor>
    <xdr:from>
      <xdr:col>0</xdr:col>
      <xdr:colOff>85725</xdr:colOff>
      <xdr:row>55</xdr:row>
      <xdr:rowOff>0</xdr:rowOff>
    </xdr:from>
    <xdr:to>
      <xdr:col>0</xdr:col>
      <xdr:colOff>304800</xdr:colOff>
      <xdr:row>55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85725" y="65913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7620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75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7620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771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762000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171450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695325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8" name="文字 1"/>
        <xdr:cNvSpPr txBox="1">
          <a:spLocks noChangeArrowheads="1"/>
        </xdr:cNvSpPr>
      </xdr:nvSpPr>
      <xdr:spPr>
        <a:xfrm>
          <a:off x="7239000" y="2314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2314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2314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2314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2314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2314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114300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314575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" name="文字 2"/>
        <xdr:cNvSpPr txBox="1">
          <a:spLocks noChangeArrowheads="1"/>
        </xdr:cNvSpPr>
      </xdr:nvSpPr>
      <xdr:spPr>
        <a:xfrm>
          <a:off x="7239000" y="2962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6" name="文字 3"/>
        <xdr:cNvSpPr txBox="1">
          <a:spLocks noChangeArrowheads="1"/>
        </xdr:cNvSpPr>
      </xdr:nvSpPr>
      <xdr:spPr>
        <a:xfrm>
          <a:off x="7239000" y="2962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7" name="文字 4"/>
        <xdr:cNvSpPr txBox="1">
          <a:spLocks noChangeArrowheads="1"/>
        </xdr:cNvSpPr>
      </xdr:nvSpPr>
      <xdr:spPr>
        <a:xfrm>
          <a:off x="7239000" y="2962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8" name="文字 5"/>
        <xdr:cNvSpPr txBox="1">
          <a:spLocks noChangeArrowheads="1"/>
        </xdr:cNvSpPr>
      </xdr:nvSpPr>
      <xdr:spPr>
        <a:xfrm>
          <a:off x="7239000" y="2962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9" name="文字 6"/>
        <xdr:cNvSpPr txBox="1">
          <a:spLocks noChangeArrowheads="1"/>
        </xdr:cNvSpPr>
      </xdr:nvSpPr>
      <xdr:spPr>
        <a:xfrm>
          <a:off x="7239000" y="2962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0" name="文字 7"/>
        <xdr:cNvSpPr txBox="1">
          <a:spLocks noChangeArrowheads="1"/>
        </xdr:cNvSpPr>
      </xdr:nvSpPr>
      <xdr:spPr>
        <a:xfrm>
          <a:off x="7239000" y="2962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1" name="文字 8"/>
        <xdr:cNvSpPr txBox="1">
          <a:spLocks noChangeArrowheads="1"/>
        </xdr:cNvSpPr>
      </xdr:nvSpPr>
      <xdr:spPr>
        <a:xfrm>
          <a:off x="7239000" y="2962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2" name="文字 1"/>
        <xdr:cNvSpPr txBox="1">
          <a:spLocks noChangeArrowheads="1"/>
        </xdr:cNvSpPr>
      </xdr:nvSpPr>
      <xdr:spPr>
        <a:xfrm>
          <a:off x="7239000" y="277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3" name="文字 2"/>
        <xdr:cNvSpPr txBox="1">
          <a:spLocks noChangeArrowheads="1"/>
        </xdr:cNvSpPr>
      </xdr:nvSpPr>
      <xdr:spPr>
        <a:xfrm>
          <a:off x="7239000" y="277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" name="文字 3"/>
        <xdr:cNvSpPr txBox="1">
          <a:spLocks noChangeArrowheads="1"/>
        </xdr:cNvSpPr>
      </xdr:nvSpPr>
      <xdr:spPr>
        <a:xfrm>
          <a:off x="7239000" y="277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5" name="文字 4"/>
        <xdr:cNvSpPr txBox="1">
          <a:spLocks noChangeArrowheads="1"/>
        </xdr:cNvSpPr>
      </xdr:nvSpPr>
      <xdr:spPr>
        <a:xfrm>
          <a:off x="7239000" y="277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" name="文字 5"/>
        <xdr:cNvSpPr txBox="1">
          <a:spLocks noChangeArrowheads="1"/>
        </xdr:cNvSpPr>
      </xdr:nvSpPr>
      <xdr:spPr>
        <a:xfrm>
          <a:off x="7239000" y="277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7" name="文字 6"/>
        <xdr:cNvSpPr txBox="1">
          <a:spLocks noChangeArrowheads="1"/>
        </xdr:cNvSpPr>
      </xdr:nvSpPr>
      <xdr:spPr>
        <a:xfrm>
          <a:off x="7239000" y="277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76200</xdr:rowOff>
    </xdr:to>
    <xdr:sp>
      <xdr:nvSpPr>
        <xdr:cNvPr id="28" name="文字 7"/>
        <xdr:cNvSpPr txBox="1">
          <a:spLocks noChangeArrowheads="1"/>
        </xdr:cNvSpPr>
      </xdr:nvSpPr>
      <xdr:spPr>
        <a:xfrm>
          <a:off x="7239000" y="277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781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9" name="文字 1"/>
        <xdr:cNvSpPr txBox="1">
          <a:spLocks noChangeArrowheads="1"/>
        </xdr:cNvSpPr>
      </xdr:nvSpPr>
      <xdr:spPr>
        <a:xfrm>
          <a:off x="72390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0" name="文字 2"/>
        <xdr:cNvSpPr txBox="1">
          <a:spLocks noChangeArrowheads="1"/>
        </xdr:cNvSpPr>
      </xdr:nvSpPr>
      <xdr:spPr>
        <a:xfrm>
          <a:off x="72390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1" name="文字 3"/>
        <xdr:cNvSpPr txBox="1">
          <a:spLocks noChangeArrowheads="1"/>
        </xdr:cNvSpPr>
      </xdr:nvSpPr>
      <xdr:spPr>
        <a:xfrm>
          <a:off x="72390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72390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72390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72390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180975</xdr:rowOff>
    </xdr:to>
    <xdr:sp>
      <xdr:nvSpPr>
        <xdr:cNvPr id="15" name="文字 7"/>
        <xdr:cNvSpPr txBox="1">
          <a:spLocks noChangeArrowheads="1"/>
        </xdr:cNvSpPr>
      </xdr:nvSpPr>
      <xdr:spPr>
        <a:xfrm>
          <a:off x="7239000" y="22383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6" name="文字 8"/>
        <xdr:cNvSpPr txBox="1">
          <a:spLocks noChangeArrowheads="1"/>
        </xdr:cNvSpPr>
      </xdr:nvSpPr>
      <xdr:spPr>
        <a:xfrm>
          <a:off x="72390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3181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3181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3181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3181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" name="文字 6"/>
        <xdr:cNvSpPr txBox="1">
          <a:spLocks noChangeArrowheads="1"/>
        </xdr:cNvSpPr>
      </xdr:nvSpPr>
      <xdr:spPr>
        <a:xfrm>
          <a:off x="7239000" y="3181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2" name="文字 7"/>
        <xdr:cNvSpPr txBox="1">
          <a:spLocks noChangeArrowheads="1"/>
        </xdr:cNvSpPr>
      </xdr:nvSpPr>
      <xdr:spPr>
        <a:xfrm>
          <a:off x="7239000" y="3181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7239000" y="3181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4953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4857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4953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5048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495300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381000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428625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46672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9" name="文字 1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0" name="文字 2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1" name="文字 3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5" name="文字 7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6" name="文字 8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1" name="文字 6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2" name="文字 7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4" name="文字 1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5" name="文字 2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6" name="文字 3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8" name="文字 5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9" name="文字 6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30" name="文字 7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31" name="文字 8"/>
        <xdr:cNvSpPr txBox="1">
          <a:spLocks noChangeArrowheads="1"/>
        </xdr:cNvSpPr>
      </xdr:nvSpPr>
      <xdr:spPr>
        <a:xfrm>
          <a:off x="7239000" y="293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781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7048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6953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7048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71437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704850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638175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67627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" name="文字 1"/>
        <xdr:cNvSpPr txBox="1">
          <a:spLocks noChangeArrowheads="1"/>
        </xdr:cNvSpPr>
      </xdr:nvSpPr>
      <xdr:spPr>
        <a:xfrm>
          <a:off x="7239000" y="4019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" name="文字 2"/>
        <xdr:cNvSpPr txBox="1">
          <a:spLocks noChangeArrowheads="1"/>
        </xdr:cNvSpPr>
      </xdr:nvSpPr>
      <xdr:spPr>
        <a:xfrm>
          <a:off x="7239000" y="4019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" name="文字 3"/>
        <xdr:cNvSpPr txBox="1">
          <a:spLocks noChangeArrowheads="1"/>
        </xdr:cNvSpPr>
      </xdr:nvSpPr>
      <xdr:spPr>
        <a:xfrm>
          <a:off x="7239000" y="4019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7239000" y="4019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7239000" y="4019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7239000" y="4019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" name="文字 7"/>
        <xdr:cNvSpPr txBox="1">
          <a:spLocks noChangeArrowheads="1"/>
        </xdr:cNvSpPr>
      </xdr:nvSpPr>
      <xdr:spPr>
        <a:xfrm>
          <a:off x="7239000" y="4019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6" name="文字 8"/>
        <xdr:cNvSpPr txBox="1">
          <a:spLocks noChangeArrowheads="1"/>
        </xdr:cNvSpPr>
      </xdr:nvSpPr>
      <xdr:spPr>
        <a:xfrm>
          <a:off x="7239000" y="4019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4200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4200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4200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4200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1" name="文字 6"/>
        <xdr:cNvSpPr txBox="1">
          <a:spLocks noChangeArrowheads="1"/>
        </xdr:cNvSpPr>
      </xdr:nvSpPr>
      <xdr:spPr>
        <a:xfrm>
          <a:off x="7239000" y="4200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2" name="文字 7"/>
        <xdr:cNvSpPr txBox="1">
          <a:spLocks noChangeArrowheads="1"/>
        </xdr:cNvSpPr>
      </xdr:nvSpPr>
      <xdr:spPr>
        <a:xfrm>
          <a:off x="7239000" y="4200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7239000" y="4200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4" name="文字 1"/>
        <xdr:cNvSpPr txBox="1">
          <a:spLocks noChangeArrowheads="1"/>
        </xdr:cNvSpPr>
      </xdr:nvSpPr>
      <xdr:spPr>
        <a:xfrm>
          <a:off x="7239000" y="2047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5" name="文字 2"/>
        <xdr:cNvSpPr txBox="1">
          <a:spLocks noChangeArrowheads="1"/>
        </xdr:cNvSpPr>
      </xdr:nvSpPr>
      <xdr:spPr>
        <a:xfrm>
          <a:off x="7239000" y="2047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6" name="文字 3"/>
        <xdr:cNvSpPr txBox="1">
          <a:spLocks noChangeArrowheads="1"/>
        </xdr:cNvSpPr>
      </xdr:nvSpPr>
      <xdr:spPr>
        <a:xfrm>
          <a:off x="7239000" y="2047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7239000" y="2047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8" name="文字 5"/>
        <xdr:cNvSpPr txBox="1">
          <a:spLocks noChangeArrowheads="1"/>
        </xdr:cNvSpPr>
      </xdr:nvSpPr>
      <xdr:spPr>
        <a:xfrm>
          <a:off x="7239000" y="2047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9" name="文字 6"/>
        <xdr:cNvSpPr txBox="1">
          <a:spLocks noChangeArrowheads="1"/>
        </xdr:cNvSpPr>
      </xdr:nvSpPr>
      <xdr:spPr>
        <a:xfrm>
          <a:off x="7239000" y="2047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171450</xdr:rowOff>
    </xdr:to>
    <xdr:sp>
      <xdr:nvSpPr>
        <xdr:cNvPr id="30" name="文字 7"/>
        <xdr:cNvSpPr txBox="1">
          <a:spLocks noChangeArrowheads="1"/>
        </xdr:cNvSpPr>
      </xdr:nvSpPr>
      <xdr:spPr>
        <a:xfrm>
          <a:off x="7239000" y="20478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1" name="文字 8"/>
        <xdr:cNvSpPr txBox="1">
          <a:spLocks noChangeArrowheads="1"/>
        </xdr:cNvSpPr>
      </xdr:nvSpPr>
      <xdr:spPr>
        <a:xfrm>
          <a:off x="7239000" y="2047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65722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64770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65722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142875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6667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142875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6572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590550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6286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7239000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7239000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7239000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2" name="文字 12"/>
        <xdr:cNvSpPr txBox="1">
          <a:spLocks noChangeArrowheads="1"/>
        </xdr:cNvSpPr>
      </xdr:nvSpPr>
      <xdr:spPr>
        <a:xfrm>
          <a:off x="7239000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3" name="文字 13"/>
        <xdr:cNvSpPr txBox="1">
          <a:spLocks noChangeArrowheads="1"/>
        </xdr:cNvSpPr>
      </xdr:nvSpPr>
      <xdr:spPr>
        <a:xfrm>
          <a:off x="7239000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4" name="文字 14"/>
        <xdr:cNvSpPr txBox="1">
          <a:spLocks noChangeArrowheads="1"/>
        </xdr:cNvSpPr>
      </xdr:nvSpPr>
      <xdr:spPr>
        <a:xfrm>
          <a:off x="7239000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5" name="文字 15"/>
        <xdr:cNvSpPr txBox="1">
          <a:spLocks noChangeArrowheads="1"/>
        </xdr:cNvSpPr>
      </xdr:nvSpPr>
      <xdr:spPr>
        <a:xfrm>
          <a:off x="7239000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6" name="文字 16"/>
        <xdr:cNvSpPr txBox="1">
          <a:spLocks noChangeArrowheads="1"/>
        </xdr:cNvSpPr>
      </xdr:nvSpPr>
      <xdr:spPr>
        <a:xfrm>
          <a:off x="7239000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1" name="文字 6"/>
        <xdr:cNvSpPr txBox="1">
          <a:spLocks noChangeArrowheads="1"/>
        </xdr:cNvSpPr>
      </xdr:nvSpPr>
      <xdr:spPr>
        <a:xfrm>
          <a:off x="7239000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2" name="文字 7"/>
        <xdr:cNvSpPr txBox="1">
          <a:spLocks noChangeArrowheads="1"/>
        </xdr:cNvSpPr>
      </xdr:nvSpPr>
      <xdr:spPr>
        <a:xfrm>
          <a:off x="7239000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7239000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4" name="文字 1"/>
        <xdr:cNvSpPr txBox="1">
          <a:spLocks noChangeArrowheads="1"/>
        </xdr:cNvSpPr>
      </xdr:nvSpPr>
      <xdr:spPr>
        <a:xfrm>
          <a:off x="7239000" y="2524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5" name="文字 2"/>
        <xdr:cNvSpPr txBox="1">
          <a:spLocks noChangeArrowheads="1"/>
        </xdr:cNvSpPr>
      </xdr:nvSpPr>
      <xdr:spPr>
        <a:xfrm>
          <a:off x="7239000" y="2524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文字 3"/>
        <xdr:cNvSpPr txBox="1">
          <a:spLocks noChangeArrowheads="1"/>
        </xdr:cNvSpPr>
      </xdr:nvSpPr>
      <xdr:spPr>
        <a:xfrm>
          <a:off x="7239000" y="2524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7239000" y="2524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文字 5"/>
        <xdr:cNvSpPr txBox="1">
          <a:spLocks noChangeArrowheads="1"/>
        </xdr:cNvSpPr>
      </xdr:nvSpPr>
      <xdr:spPr>
        <a:xfrm>
          <a:off x="7239000" y="2524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9" name="文字 6"/>
        <xdr:cNvSpPr txBox="1">
          <a:spLocks noChangeArrowheads="1"/>
        </xdr:cNvSpPr>
      </xdr:nvSpPr>
      <xdr:spPr>
        <a:xfrm>
          <a:off x="7239000" y="2524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0" name="文字 7"/>
        <xdr:cNvSpPr txBox="1">
          <a:spLocks noChangeArrowheads="1"/>
        </xdr:cNvSpPr>
      </xdr:nvSpPr>
      <xdr:spPr>
        <a:xfrm>
          <a:off x="7239000" y="2524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1" name="文字 8"/>
        <xdr:cNvSpPr txBox="1">
          <a:spLocks noChangeArrowheads="1"/>
        </xdr:cNvSpPr>
      </xdr:nvSpPr>
      <xdr:spPr>
        <a:xfrm>
          <a:off x="7239000" y="2524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6858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6762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6858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6953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685800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619125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65722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2" name="文字 12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3" name="文字 13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4" name="文字 14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5" name="文字 15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6" name="文字 16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7" name="文字 1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8" name="文字 2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9" name="文字 3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0" name="文字 4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1" name="文字 5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2" name="文字 6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3" name="文字 7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4" name="文字 8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5" name="文字 2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6" name="文字 3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8" name="文字 5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9" name="文字 6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30" name="文字 7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31" name="文字 8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32" name="文字 1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33" name="文字 2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34" name="文字 3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35" name="文字 4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36" name="文字 5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37" name="文字 6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38" name="文字 7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39" name="文字 8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40" name="文字 1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41" name="文字 2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42" name="文字 3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43" name="文字 4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44" name="文字 5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45" name="文字 6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190500</xdr:rowOff>
    </xdr:to>
    <xdr:sp>
      <xdr:nvSpPr>
        <xdr:cNvPr id="46" name="文字 7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47" name="文字 8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48" name="文字 1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49" name="文字 2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50" name="文字 3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51" name="文字 4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52" name="文字 5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53" name="文字 6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190500</xdr:rowOff>
    </xdr:to>
    <xdr:sp>
      <xdr:nvSpPr>
        <xdr:cNvPr id="54" name="文字 7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55" name="文字 8"/>
        <xdr:cNvSpPr txBox="1">
          <a:spLocks noChangeArrowheads="1"/>
        </xdr:cNvSpPr>
      </xdr:nvSpPr>
      <xdr:spPr>
        <a:xfrm>
          <a:off x="723900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20015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120015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120015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120015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120015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120015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12001500" y="781050"/>
          <a:ext cx="0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120015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9" name="文字 1"/>
        <xdr:cNvSpPr txBox="1">
          <a:spLocks noChangeArrowheads="1"/>
        </xdr:cNvSpPr>
      </xdr:nvSpPr>
      <xdr:spPr>
        <a:xfrm>
          <a:off x="12001500" y="501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0" name="文字 2"/>
        <xdr:cNvSpPr txBox="1">
          <a:spLocks noChangeArrowheads="1"/>
        </xdr:cNvSpPr>
      </xdr:nvSpPr>
      <xdr:spPr>
        <a:xfrm>
          <a:off x="12001500" y="501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1" name="文字 3"/>
        <xdr:cNvSpPr txBox="1">
          <a:spLocks noChangeArrowheads="1"/>
        </xdr:cNvSpPr>
      </xdr:nvSpPr>
      <xdr:spPr>
        <a:xfrm>
          <a:off x="12001500" y="501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12001500" y="501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12001500" y="501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12001500" y="501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5" name="文字 7"/>
        <xdr:cNvSpPr txBox="1">
          <a:spLocks noChangeArrowheads="1"/>
        </xdr:cNvSpPr>
      </xdr:nvSpPr>
      <xdr:spPr>
        <a:xfrm>
          <a:off x="12001500" y="501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6" name="文字 8"/>
        <xdr:cNvSpPr txBox="1">
          <a:spLocks noChangeArrowheads="1"/>
        </xdr:cNvSpPr>
      </xdr:nvSpPr>
      <xdr:spPr>
        <a:xfrm>
          <a:off x="12001500" y="501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781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2819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2819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2819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2819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2819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819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2819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781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7239000" y="70485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2" name="文字 3"/>
        <xdr:cNvSpPr txBox="1">
          <a:spLocks noChangeArrowheads="1"/>
        </xdr:cNvSpPr>
      </xdr:nvSpPr>
      <xdr:spPr>
        <a:xfrm>
          <a:off x="7239000" y="6858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3" name="文字 4"/>
        <xdr:cNvSpPr txBox="1">
          <a:spLocks noChangeArrowheads="1"/>
        </xdr:cNvSpPr>
      </xdr:nvSpPr>
      <xdr:spPr>
        <a:xfrm>
          <a:off x="7239000" y="70485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4" name="文字 5"/>
        <xdr:cNvSpPr txBox="1">
          <a:spLocks noChangeArrowheads="1"/>
        </xdr:cNvSpPr>
      </xdr:nvSpPr>
      <xdr:spPr>
        <a:xfrm>
          <a:off x="7239000" y="72390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5" name="文字 6"/>
        <xdr:cNvSpPr txBox="1">
          <a:spLocks noChangeArrowheads="1"/>
        </xdr:cNvSpPr>
      </xdr:nvSpPr>
      <xdr:spPr>
        <a:xfrm>
          <a:off x="7239000" y="7048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6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3</xdr:row>
      <xdr:rowOff>190500</xdr:rowOff>
    </xdr:to>
    <xdr:sp>
      <xdr:nvSpPr>
        <xdr:cNvPr id="7" name="文字 8"/>
        <xdr:cNvSpPr txBox="1">
          <a:spLocks noChangeArrowheads="1"/>
        </xdr:cNvSpPr>
      </xdr:nvSpPr>
      <xdr:spPr>
        <a:xfrm>
          <a:off x="7239000" y="57150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8" name="文字 2"/>
        <xdr:cNvSpPr txBox="1">
          <a:spLocks noChangeArrowheads="1"/>
        </xdr:cNvSpPr>
      </xdr:nvSpPr>
      <xdr:spPr>
        <a:xfrm>
          <a:off x="72390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9" name="文字 3"/>
        <xdr:cNvSpPr txBox="1">
          <a:spLocks noChangeArrowheads="1"/>
        </xdr:cNvSpPr>
      </xdr:nvSpPr>
      <xdr:spPr>
        <a:xfrm>
          <a:off x="72390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0" name="文字 4"/>
        <xdr:cNvSpPr txBox="1">
          <a:spLocks noChangeArrowheads="1"/>
        </xdr:cNvSpPr>
      </xdr:nvSpPr>
      <xdr:spPr>
        <a:xfrm>
          <a:off x="72390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72390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72390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" name="文字 7"/>
        <xdr:cNvSpPr txBox="1">
          <a:spLocks noChangeArrowheads="1"/>
        </xdr:cNvSpPr>
      </xdr:nvSpPr>
      <xdr:spPr>
        <a:xfrm>
          <a:off x="72390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4" name="文字 8"/>
        <xdr:cNvSpPr txBox="1">
          <a:spLocks noChangeArrowheads="1"/>
        </xdr:cNvSpPr>
      </xdr:nvSpPr>
      <xdr:spPr>
        <a:xfrm>
          <a:off x="72390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5" name="文字 2"/>
        <xdr:cNvSpPr txBox="1">
          <a:spLocks noChangeArrowheads="1"/>
        </xdr:cNvSpPr>
      </xdr:nvSpPr>
      <xdr:spPr>
        <a:xfrm>
          <a:off x="72390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6" name="文字 3"/>
        <xdr:cNvSpPr txBox="1">
          <a:spLocks noChangeArrowheads="1"/>
        </xdr:cNvSpPr>
      </xdr:nvSpPr>
      <xdr:spPr>
        <a:xfrm>
          <a:off x="72390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7" name="文字 4"/>
        <xdr:cNvSpPr txBox="1">
          <a:spLocks noChangeArrowheads="1"/>
        </xdr:cNvSpPr>
      </xdr:nvSpPr>
      <xdr:spPr>
        <a:xfrm>
          <a:off x="72390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文字 5"/>
        <xdr:cNvSpPr txBox="1">
          <a:spLocks noChangeArrowheads="1"/>
        </xdr:cNvSpPr>
      </xdr:nvSpPr>
      <xdr:spPr>
        <a:xfrm>
          <a:off x="72390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9" name="文字 6"/>
        <xdr:cNvSpPr txBox="1">
          <a:spLocks noChangeArrowheads="1"/>
        </xdr:cNvSpPr>
      </xdr:nvSpPr>
      <xdr:spPr>
        <a:xfrm>
          <a:off x="72390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文字 7"/>
        <xdr:cNvSpPr txBox="1">
          <a:spLocks noChangeArrowheads="1"/>
        </xdr:cNvSpPr>
      </xdr:nvSpPr>
      <xdr:spPr>
        <a:xfrm>
          <a:off x="72390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1" name="文字 8"/>
        <xdr:cNvSpPr txBox="1">
          <a:spLocks noChangeArrowheads="1"/>
        </xdr:cNvSpPr>
      </xdr:nvSpPr>
      <xdr:spPr>
        <a:xfrm>
          <a:off x="72390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2" name="文字 2"/>
        <xdr:cNvSpPr txBox="1">
          <a:spLocks noChangeArrowheads="1"/>
        </xdr:cNvSpPr>
      </xdr:nvSpPr>
      <xdr:spPr>
        <a:xfrm>
          <a:off x="7239000" y="134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3" name="文字 3"/>
        <xdr:cNvSpPr txBox="1">
          <a:spLocks noChangeArrowheads="1"/>
        </xdr:cNvSpPr>
      </xdr:nvSpPr>
      <xdr:spPr>
        <a:xfrm>
          <a:off x="7239000" y="134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4" name="文字 4"/>
        <xdr:cNvSpPr txBox="1">
          <a:spLocks noChangeArrowheads="1"/>
        </xdr:cNvSpPr>
      </xdr:nvSpPr>
      <xdr:spPr>
        <a:xfrm>
          <a:off x="7239000" y="134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5" name="文字 5"/>
        <xdr:cNvSpPr txBox="1">
          <a:spLocks noChangeArrowheads="1"/>
        </xdr:cNvSpPr>
      </xdr:nvSpPr>
      <xdr:spPr>
        <a:xfrm>
          <a:off x="7239000" y="134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6" name="文字 6"/>
        <xdr:cNvSpPr txBox="1">
          <a:spLocks noChangeArrowheads="1"/>
        </xdr:cNvSpPr>
      </xdr:nvSpPr>
      <xdr:spPr>
        <a:xfrm>
          <a:off x="7239000" y="134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7" name="文字 7"/>
        <xdr:cNvSpPr txBox="1">
          <a:spLocks noChangeArrowheads="1"/>
        </xdr:cNvSpPr>
      </xdr:nvSpPr>
      <xdr:spPr>
        <a:xfrm>
          <a:off x="7239000" y="134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8" name="文字 8"/>
        <xdr:cNvSpPr txBox="1">
          <a:spLocks noChangeArrowheads="1"/>
        </xdr:cNvSpPr>
      </xdr:nvSpPr>
      <xdr:spPr>
        <a:xfrm>
          <a:off x="7239000" y="134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9" name="文字 2"/>
        <xdr:cNvSpPr txBox="1">
          <a:spLocks noChangeArrowheads="1"/>
        </xdr:cNvSpPr>
      </xdr:nvSpPr>
      <xdr:spPr>
        <a:xfrm>
          <a:off x="72390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0" name="文字 3"/>
        <xdr:cNvSpPr txBox="1">
          <a:spLocks noChangeArrowheads="1"/>
        </xdr:cNvSpPr>
      </xdr:nvSpPr>
      <xdr:spPr>
        <a:xfrm>
          <a:off x="72390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1" name="文字 4"/>
        <xdr:cNvSpPr txBox="1">
          <a:spLocks noChangeArrowheads="1"/>
        </xdr:cNvSpPr>
      </xdr:nvSpPr>
      <xdr:spPr>
        <a:xfrm>
          <a:off x="72390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2" name="文字 5"/>
        <xdr:cNvSpPr txBox="1">
          <a:spLocks noChangeArrowheads="1"/>
        </xdr:cNvSpPr>
      </xdr:nvSpPr>
      <xdr:spPr>
        <a:xfrm>
          <a:off x="72390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3" name="文字 6"/>
        <xdr:cNvSpPr txBox="1">
          <a:spLocks noChangeArrowheads="1"/>
        </xdr:cNvSpPr>
      </xdr:nvSpPr>
      <xdr:spPr>
        <a:xfrm>
          <a:off x="72390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4" name="文字 7"/>
        <xdr:cNvSpPr txBox="1">
          <a:spLocks noChangeArrowheads="1"/>
        </xdr:cNvSpPr>
      </xdr:nvSpPr>
      <xdr:spPr>
        <a:xfrm>
          <a:off x="72390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5" name="文字 8"/>
        <xdr:cNvSpPr txBox="1">
          <a:spLocks noChangeArrowheads="1"/>
        </xdr:cNvSpPr>
      </xdr:nvSpPr>
      <xdr:spPr>
        <a:xfrm>
          <a:off x="72390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32</xdr:row>
      <xdr:rowOff>114300</xdr:rowOff>
    </xdr:from>
    <xdr:to>
      <xdr:col>8</xdr:col>
      <xdr:colOff>0</xdr:colOff>
      <xdr:row>33</xdr:row>
      <xdr:rowOff>133350</xdr:rowOff>
    </xdr:to>
    <xdr:sp>
      <xdr:nvSpPr>
        <xdr:cNvPr id="36" name="文字 1"/>
        <xdr:cNvSpPr txBox="1">
          <a:spLocks noChangeArrowheads="1"/>
        </xdr:cNvSpPr>
      </xdr:nvSpPr>
      <xdr:spPr>
        <a:xfrm>
          <a:off x="7239000" y="33051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32</xdr:row>
      <xdr:rowOff>104775</xdr:rowOff>
    </xdr:from>
    <xdr:to>
      <xdr:col>8</xdr:col>
      <xdr:colOff>0</xdr:colOff>
      <xdr:row>33</xdr:row>
      <xdr:rowOff>123825</xdr:rowOff>
    </xdr:to>
    <xdr:sp>
      <xdr:nvSpPr>
        <xdr:cNvPr id="37" name="文字 2"/>
        <xdr:cNvSpPr txBox="1">
          <a:spLocks noChangeArrowheads="1"/>
        </xdr:cNvSpPr>
      </xdr:nvSpPr>
      <xdr:spPr>
        <a:xfrm>
          <a:off x="7239000" y="32956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32</xdr:row>
      <xdr:rowOff>114300</xdr:rowOff>
    </xdr:from>
    <xdr:to>
      <xdr:col>8</xdr:col>
      <xdr:colOff>0</xdr:colOff>
      <xdr:row>33</xdr:row>
      <xdr:rowOff>133350</xdr:rowOff>
    </xdr:to>
    <xdr:sp>
      <xdr:nvSpPr>
        <xdr:cNvPr id="38" name="文字 3"/>
        <xdr:cNvSpPr txBox="1">
          <a:spLocks noChangeArrowheads="1"/>
        </xdr:cNvSpPr>
      </xdr:nvSpPr>
      <xdr:spPr>
        <a:xfrm>
          <a:off x="7239000" y="33051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32</xdr:row>
      <xdr:rowOff>123825</xdr:rowOff>
    </xdr:from>
    <xdr:to>
      <xdr:col>8</xdr:col>
      <xdr:colOff>0</xdr:colOff>
      <xdr:row>33</xdr:row>
      <xdr:rowOff>152400</xdr:rowOff>
    </xdr:to>
    <xdr:sp>
      <xdr:nvSpPr>
        <xdr:cNvPr id="39" name="文字 4"/>
        <xdr:cNvSpPr txBox="1">
          <a:spLocks noChangeArrowheads="1"/>
        </xdr:cNvSpPr>
      </xdr:nvSpPr>
      <xdr:spPr>
        <a:xfrm>
          <a:off x="7239000" y="331470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32</xdr:row>
      <xdr:rowOff>114300</xdr:rowOff>
    </xdr:from>
    <xdr:to>
      <xdr:col>8</xdr:col>
      <xdr:colOff>0</xdr:colOff>
      <xdr:row>33</xdr:row>
      <xdr:rowOff>152400</xdr:rowOff>
    </xdr:to>
    <xdr:sp>
      <xdr:nvSpPr>
        <xdr:cNvPr id="40" name="文字 5"/>
        <xdr:cNvSpPr txBox="1">
          <a:spLocks noChangeArrowheads="1"/>
        </xdr:cNvSpPr>
      </xdr:nvSpPr>
      <xdr:spPr>
        <a:xfrm>
          <a:off x="7239000" y="330517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31</xdr:row>
      <xdr:rowOff>247650</xdr:rowOff>
    </xdr:from>
    <xdr:to>
      <xdr:col>8</xdr:col>
      <xdr:colOff>0</xdr:colOff>
      <xdr:row>31</xdr:row>
      <xdr:rowOff>371475</xdr:rowOff>
    </xdr:to>
    <xdr:sp>
      <xdr:nvSpPr>
        <xdr:cNvPr id="41" name="文字 6"/>
        <xdr:cNvSpPr txBox="1">
          <a:spLocks noChangeArrowheads="1"/>
        </xdr:cNvSpPr>
      </xdr:nvSpPr>
      <xdr:spPr>
        <a:xfrm>
          <a:off x="7239000" y="306705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171450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781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75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7429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75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76200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75247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68580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7239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781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2486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781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3038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3038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3038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3038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3038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3038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3038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2875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142875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142875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142875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142875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142875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14287500" y="781050"/>
          <a:ext cx="0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142875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6" name="文字 1"/>
        <xdr:cNvSpPr txBox="1">
          <a:spLocks noChangeArrowheads="1"/>
        </xdr:cNvSpPr>
      </xdr:nvSpPr>
      <xdr:spPr>
        <a:xfrm>
          <a:off x="142875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142875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142875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142875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142875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21" name="文字 7"/>
        <xdr:cNvSpPr txBox="1">
          <a:spLocks noChangeArrowheads="1"/>
        </xdr:cNvSpPr>
      </xdr:nvSpPr>
      <xdr:spPr>
        <a:xfrm>
          <a:off x="14287500" y="781050"/>
          <a:ext cx="0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22" name="文字 8"/>
        <xdr:cNvSpPr txBox="1">
          <a:spLocks noChangeArrowheads="1"/>
        </xdr:cNvSpPr>
      </xdr:nvSpPr>
      <xdr:spPr>
        <a:xfrm>
          <a:off x="142875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3" name="文字 2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4" name="文字 3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5" name="文字 4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文字 5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7" name="文字 6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文字 8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29" name="文字 1"/>
        <xdr:cNvSpPr txBox="1">
          <a:spLocks noChangeArrowheads="1"/>
        </xdr:cNvSpPr>
      </xdr:nvSpPr>
      <xdr:spPr>
        <a:xfrm>
          <a:off x="142875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30" name="文字 2"/>
        <xdr:cNvSpPr txBox="1">
          <a:spLocks noChangeArrowheads="1"/>
        </xdr:cNvSpPr>
      </xdr:nvSpPr>
      <xdr:spPr>
        <a:xfrm>
          <a:off x="142875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1" name="文字 3"/>
        <xdr:cNvSpPr txBox="1">
          <a:spLocks noChangeArrowheads="1"/>
        </xdr:cNvSpPr>
      </xdr:nvSpPr>
      <xdr:spPr>
        <a:xfrm>
          <a:off x="142875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32" name="文字 4"/>
        <xdr:cNvSpPr txBox="1">
          <a:spLocks noChangeArrowheads="1"/>
        </xdr:cNvSpPr>
      </xdr:nvSpPr>
      <xdr:spPr>
        <a:xfrm>
          <a:off x="142875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33" name="文字 5"/>
        <xdr:cNvSpPr txBox="1">
          <a:spLocks noChangeArrowheads="1"/>
        </xdr:cNvSpPr>
      </xdr:nvSpPr>
      <xdr:spPr>
        <a:xfrm>
          <a:off x="142875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34" name="文字 6"/>
        <xdr:cNvSpPr txBox="1">
          <a:spLocks noChangeArrowheads="1"/>
        </xdr:cNvSpPr>
      </xdr:nvSpPr>
      <xdr:spPr>
        <a:xfrm>
          <a:off x="142875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35" name="文字 7"/>
        <xdr:cNvSpPr txBox="1">
          <a:spLocks noChangeArrowheads="1"/>
        </xdr:cNvSpPr>
      </xdr:nvSpPr>
      <xdr:spPr>
        <a:xfrm>
          <a:off x="14287500" y="781050"/>
          <a:ext cx="0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36" name="文字 8"/>
        <xdr:cNvSpPr txBox="1">
          <a:spLocks noChangeArrowheads="1"/>
        </xdr:cNvSpPr>
      </xdr:nvSpPr>
      <xdr:spPr>
        <a:xfrm>
          <a:off x="142875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7" name="文字 2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8" name="文字 3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9" name="文字 4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0" name="文字 5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1" name="文字 6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文字 7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3" name="文字 8"/>
        <xdr:cNvSpPr txBox="1">
          <a:spLocks noChangeArrowheads="1"/>
        </xdr:cNvSpPr>
      </xdr:nvSpPr>
      <xdr:spPr>
        <a:xfrm>
          <a:off x="1428750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4857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4762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4857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49530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48577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371475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7" name="文字 2"/>
        <xdr:cNvSpPr txBox="1">
          <a:spLocks noChangeArrowheads="1"/>
        </xdr:cNvSpPr>
      </xdr:nvSpPr>
      <xdr:spPr>
        <a:xfrm>
          <a:off x="7239000" y="3067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" name="文字 3"/>
        <xdr:cNvSpPr txBox="1">
          <a:spLocks noChangeArrowheads="1"/>
        </xdr:cNvSpPr>
      </xdr:nvSpPr>
      <xdr:spPr>
        <a:xfrm>
          <a:off x="7239000" y="3067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" name="文字 4"/>
        <xdr:cNvSpPr txBox="1">
          <a:spLocks noChangeArrowheads="1"/>
        </xdr:cNvSpPr>
      </xdr:nvSpPr>
      <xdr:spPr>
        <a:xfrm>
          <a:off x="7239000" y="3067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" name="文字 5"/>
        <xdr:cNvSpPr txBox="1">
          <a:spLocks noChangeArrowheads="1"/>
        </xdr:cNvSpPr>
      </xdr:nvSpPr>
      <xdr:spPr>
        <a:xfrm>
          <a:off x="7239000" y="3067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1" name="文字 6"/>
        <xdr:cNvSpPr txBox="1">
          <a:spLocks noChangeArrowheads="1"/>
        </xdr:cNvSpPr>
      </xdr:nvSpPr>
      <xdr:spPr>
        <a:xfrm>
          <a:off x="7239000" y="3067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2" name="文字 7"/>
        <xdr:cNvSpPr txBox="1">
          <a:spLocks noChangeArrowheads="1"/>
        </xdr:cNvSpPr>
      </xdr:nvSpPr>
      <xdr:spPr>
        <a:xfrm>
          <a:off x="7239000" y="3067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3" name="文字 8"/>
        <xdr:cNvSpPr txBox="1">
          <a:spLocks noChangeArrowheads="1"/>
        </xdr:cNvSpPr>
      </xdr:nvSpPr>
      <xdr:spPr>
        <a:xfrm>
          <a:off x="7239000" y="3067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2286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7239000" y="2286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7239000" y="2286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7239000" y="2286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2" name="文字 12"/>
        <xdr:cNvSpPr txBox="1">
          <a:spLocks noChangeArrowheads="1"/>
        </xdr:cNvSpPr>
      </xdr:nvSpPr>
      <xdr:spPr>
        <a:xfrm>
          <a:off x="7239000" y="2286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3" name="文字 13"/>
        <xdr:cNvSpPr txBox="1">
          <a:spLocks noChangeArrowheads="1"/>
        </xdr:cNvSpPr>
      </xdr:nvSpPr>
      <xdr:spPr>
        <a:xfrm>
          <a:off x="7239000" y="2286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4" name="文字 14"/>
        <xdr:cNvSpPr txBox="1">
          <a:spLocks noChangeArrowheads="1"/>
        </xdr:cNvSpPr>
      </xdr:nvSpPr>
      <xdr:spPr>
        <a:xfrm>
          <a:off x="7239000" y="2286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5" name="文字 2"/>
        <xdr:cNvSpPr txBox="1">
          <a:spLocks noChangeArrowheads="1"/>
        </xdr:cNvSpPr>
      </xdr:nvSpPr>
      <xdr:spPr>
        <a:xfrm>
          <a:off x="7239000" y="2286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6" name="文字 3"/>
        <xdr:cNvSpPr txBox="1">
          <a:spLocks noChangeArrowheads="1"/>
        </xdr:cNvSpPr>
      </xdr:nvSpPr>
      <xdr:spPr>
        <a:xfrm>
          <a:off x="7239000" y="2286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7" name="文字 4"/>
        <xdr:cNvSpPr txBox="1">
          <a:spLocks noChangeArrowheads="1"/>
        </xdr:cNvSpPr>
      </xdr:nvSpPr>
      <xdr:spPr>
        <a:xfrm>
          <a:off x="7239000" y="2286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8" name="文字 5"/>
        <xdr:cNvSpPr txBox="1">
          <a:spLocks noChangeArrowheads="1"/>
        </xdr:cNvSpPr>
      </xdr:nvSpPr>
      <xdr:spPr>
        <a:xfrm>
          <a:off x="7239000" y="2286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9" name="文字 6"/>
        <xdr:cNvSpPr txBox="1">
          <a:spLocks noChangeArrowheads="1"/>
        </xdr:cNvSpPr>
      </xdr:nvSpPr>
      <xdr:spPr>
        <a:xfrm>
          <a:off x="7239000" y="2286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0" name="文字 7"/>
        <xdr:cNvSpPr txBox="1">
          <a:spLocks noChangeArrowheads="1"/>
        </xdr:cNvSpPr>
      </xdr:nvSpPr>
      <xdr:spPr>
        <a:xfrm>
          <a:off x="7239000" y="2286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1" name="文字 8"/>
        <xdr:cNvSpPr txBox="1">
          <a:spLocks noChangeArrowheads="1"/>
        </xdr:cNvSpPr>
      </xdr:nvSpPr>
      <xdr:spPr>
        <a:xfrm>
          <a:off x="7239000" y="2286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2" name="文字 1"/>
        <xdr:cNvSpPr txBox="1">
          <a:spLocks noChangeArrowheads="1"/>
        </xdr:cNvSpPr>
      </xdr:nvSpPr>
      <xdr:spPr>
        <a:xfrm>
          <a:off x="7239000" y="2286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3" name="文字 2"/>
        <xdr:cNvSpPr txBox="1">
          <a:spLocks noChangeArrowheads="1"/>
        </xdr:cNvSpPr>
      </xdr:nvSpPr>
      <xdr:spPr>
        <a:xfrm>
          <a:off x="7239000" y="2286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4" name="文字 3"/>
        <xdr:cNvSpPr txBox="1">
          <a:spLocks noChangeArrowheads="1"/>
        </xdr:cNvSpPr>
      </xdr:nvSpPr>
      <xdr:spPr>
        <a:xfrm>
          <a:off x="7239000" y="2286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5" name="文字 4"/>
        <xdr:cNvSpPr txBox="1">
          <a:spLocks noChangeArrowheads="1"/>
        </xdr:cNvSpPr>
      </xdr:nvSpPr>
      <xdr:spPr>
        <a:xfrm>
          <a:off x="7239000" y="2286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6" name="文字 5"/>
        <xdr:cNvSpPr txBox="1">
          <a:spLocks noChangeArrowheads="1"/>
        </xdr:cNvSpPr>
      </xdr:nvSpPr>
      <xdr:spPr>
        <a:xfrm>
          <a:off x="7239000" y="2286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7" name="文字 6"/>
        <xdr:cNvSpPr txBox="1">
          <a:spLocks noChangeArrowheads="1"/>
        </xdr:cNvSpPr>
      </xdr:nvSpPr>
      <xdr:spPr>
        <a:xfrm>
          <a:off x="7239000" y="2286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8" name="文字 7"/>
        <xdr:cNvSpPr txBox="1">
          <a:spLocks noChangeArrowheads="1"/>
        </xdr:cNvSpPr>
      </xdr:nvSpPr>
      <xdr:spPr>
        <a:xfrm>
          <a:off x="7239000" y="2286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962025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94297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962025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962025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962025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3</xdr:row>
      <xdr:rowOff>180975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82867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" name="文字 2"/>
        <xdr:cNvSpPr txBox="1">
          <a:spLocks noChangeArrowheads="1"/>
        </xdr:cNvSpPr>
      </xdr:nvSpPr>
      <xdr:spPr>
        <a:xfrm>
          <a:off x="7239000" y="265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" name="文字 3"/>
        <xdr:cNvSpPr txBox="1">
          <a:spLocks noChangeArrowheads="1"/>
        </xdr:cNvSpPr>
      </xdr:nvSpPr>
      <xdr:spPr>
        <a:xfrm>
          <a:off x="7239000" y="265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" name="文字 4"/>
        <xdr:cNvSpPr txBox="1">
          <a:spLocks noChangeArrowheads="1"/>
        </xdr:cNvSpPr>
      </xdr:nvSpPr>
      <xdr:spPr>
        <a:xfrm>
          <a:off x="7239000" y="265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7239000" y="265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7239000" y="265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" name="文字 7"/>
        <xdr:cNvSpPr txBox="1">
          <a:spLocks noChangeArrowheads="1"/>
        </xdr:cNvSpPr>
      </xdr:nvSpPr>
      <xdr:spPr>
        <a:xfrm>
          <a:off x="7239000" y="265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" name="文字 8"/>
        <xdr:cNvSpPr txBox="1">
          <a:spLocks noChangeArrowheads="1"/>
        </xdr:cNvSpPr>
      </xdr:nvSpPr>
      <xdr:spPr>
        <a:xfrm>
          <a:off x="7239000" y="265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53340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5143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53340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55245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53340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304800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3</xdr:row>
      <xdr:rowOff>171450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4000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7239000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7239000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7239000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" name="文字 12"/>
        <xdr:cNvSpPr txBox="1">
          <a:spLocks noChangeArrowheads="1"/>
        </xdr:cNvSpPr>
      </xdr:nvSpPr>
      <xdr:spPr>
        <a:xfrm>
          <a:off x="7239000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" name="文字 13"/>
        <xdr:cNvSpPr txBox="1">
          <a:spLocks noChangeArrowheads="1"/>
        </xdr:cNvSpPr>
      </xdr:nvSpPr>
      <xdr:spPr>
        <a:xfrm>
          <a:off x="7239000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" name="文字 14"/>
        <xdr:cNvSpPr txBox="1">
          <a:spLocks noChangeArrowheads="1"/>
        </xdr:cNvSpPr>
      </xdr:nvSpPr>
      <xdr:spPr>
        <a:xfrm>
          <a:off x="7239000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" name="文字 1"/>
        <xdr:cNvSpPr txBox="1">
          <a:spLocks noChangeArrowheads="1"/>
        </xdr:cNvSpPr>
      </xdr:nvSpPr>
      <xdr:spPr>
        <a:xfrm>
          <a:off x="72390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" name="文字 2"/>
        <xdr:cNvSpPr txBox="1">
          <a:spLocks noChangeArrowheads="1"/>
        </xdr:cNvSpPr>
      </xdr:nvSpPr>
      <xdr:spPr>
        <a:xfrm>
          <a:off x="72390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7" name="文字 3"/>
        <xdr:cNvSpPr txBox="1">
          <a:spLocks noChangeArrowheads="1"/>
        </xdr:cNvSpPr>
      </xdr:nvSpPr>
      <xdr:spPr>
        <a:xfrm>
          <a:off x="72390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文字 4"/>
        <xdr:cNvSpPr txBox="1">
          <a:spLocks noChangeArrowheads="1"/>
        </xdr:cNvSpPr>
      </xdr:nvSpPr>
      <xdr:spPr>
        <a:xfrm>
          <a:off x="72390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" name="文字 5"/>
        <xdr:cNvSpPr txBox="1">
          <a:spLocks noChangeArrowheads="1"/>
        </xdr:cNvSpPr>
      </xdr:nvSpPr>
      <xdr:spPr>
        <a:xfrm>
          <a:off x="72390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文字 6"/>
        <xdr:cNvSpPr txBox="1">
          <a:spLocks noChangeArrowheads="1"/>
        </xdr:cNvSpPr>
      </xdr:nvSpPr>
      <xdr:spPr>
        <a:xfrm>
          <a:off x="72390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" name="文字 7"/>
        <xdr:cNvSpPr txBox="1">
          <a:spLocks noChangeArrowheads="1"/>
        </xdr:cNvSpPr>
      </xdr:nvSpPr>
      <xdr:spPr>
        <a:xfrm>
          <a:off x="72390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2" name="文字 2"/>
        <xdr:cNvSpPr txBox="1">
          <a:spLocks noChangeArrowheads="1"/>
        </xdr:cNvSpPr>
      </xdr:nvSpPr>
      <xdr:spPr>
        <a:xfrm>
          <a:off x="7239000" y="2962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3" name="文字 3"/>
        <xdr:cNvSpPr txBox="1">
          <a:spLocks noChangeArrowheads="1"/>
        </xdr:cNvSpPr>
      </xdr:nvSpPr>
      <xdr:spPr>
        <a:xfrm>
          <a:off x="7239000" y="2962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4" name="文字 4"/>
        <xdr:cNvSpPr txBox="1">
          <a:spLocks noChangeArrowheads="1"/>
        </xdr:cNvSpPr>
      </xdr:nvSpPr>
      <xdr:spPr>
        <a:xfrm>
          <a:off x="7239000" y="2962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5" name="文字 5"/>
        <xdr:cNvSpPr txBox="1">
          <a:spLocks noChangeArrowheads="1"/>
        </xdr:cNvSpPr>
      </xdr:nvSpPr>
      <xdr:spPr>
        <a:xfrm>
          <a:off x="7239000" y="2962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6" name="文字 6"/>
        <xdr:cNvSpPr txBox="1">
          <a:spLocks noChangeArrowheads="1"/>
        </xdr:cNvSpPr>
      </xdr:nvSpPr>
      <xdr:spPr>
        <a:xfrm>
          <a:off x="7239000" y="2962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7" name="文字 7"/>
        <xdr:cNvSpPr txBox="1">
          <a:spLocks noChangeArrowheads="1"/>
        </xdr:cNvSpPr>
      </xdr:nvSpPr>
      <xdr:spPr>
        <a:xfrm>
          <a:off x="7239000" y="2962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8" name="文字 8"/>
        <xdr:cNvSpPr txBox="1">
          <a:spLocks noChangeArrowheads="1"/>
        </xdr:cNvSpPr>
      </xdr:nvSpPr>
      <xdr:spPr>
        <a:xfrm>
          <a:off x="7239000" y="2962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6762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6667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6762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68580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67627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60960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8" name="文字 2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9" name="文字 3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0" name="文字 4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" name="文字 7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" name="文字 8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5" name="文字 1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6" name="文字 2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7" name="文字 3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8" name="文字 4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9" name="文字 5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0" name="文字 6"/>
        <xdr:cNvSpPr txBox="1">
          <a:spLocks noChangeArrowheads="1"/>
        </xdr:cNvSpPr>
      </xdr:nvSpPr>
      <xdr:spPr>
        <a:xfrm>
          <a:off x="7239000" y="2895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63817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6286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63817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142875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64770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142875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63817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" name="文字 2"/>
        <xdr:cNvSpPr txBox="1">
          <a:spLocks noChangeArrowheads="1"/>
        </xdr:cNvSpPr>
      </xdr:nvSpPr>
      <xdr:spPr>
        <a:xfrm>
          <a:off x="72390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" name="文字 3"/>
        <xdr:cNvSpPr txBox="1">
          <a:spLocks noChangeArrowheads="1"/>
        </xdr:cNvSpPr>
      </xdr:nvSpPr>
      <xdr:spPr>
        <a:xfrm>
          <a:off x="72390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" name="文字 4"/>
        <xdr:cNvSpPr txBox="1">
          <a:spLocks noChangeArrowheads="1"/>
        </xdr:cNvSpPr>
      </xdr:nvSpPr>
      <xdr:spPr>
        <a:xfrm>
          <a:off x="72390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" name="文字 5"/>
        <xdr:cNvSpPr txBox="1">
          <a:spLocks noChangeArrowheads="1"/>
        </xdr:cNvSpPr>
      </xdr:nvSpPr>
      <xdr:spPr>
        <a:xfrm>
          <a:off x="72390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" name="文字 6"/>
        <xdr:cNvSpPr txBox="1">
          <a:spLocks noChangeArrowheads="1"/>
        </xdr:cNvSpPr>
      </xdr:nvSpPr>
      <xdr:spPr>
        <a:xfrm>
          <a:off x="72390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" name="文字 7"/>
        <xdr:cNvSpPr txBox="1">
          <a:spLocks noChangeArrowheads="1"/>
        </xdr:cNvSpPr>
      </xdr:nvSpPr>
      <xdr:spPr>
        <a:xfrm>
          <a:off x="72390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" name="文字 8"/>
        <xdr:cNvSpPr txBox="1">
          <a:spLocks noChangeArrowheads="1"/>
        </xdr:cNvSpPr>
      </xdr:nvSpPr>
      <xdr:spPr>
        <a:xfrm>
          <a:off x="72390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6572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6477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6572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6667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6572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171450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5905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8" name="文字 6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" name="文字 1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文字 2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1" name="文字 3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5" name="文字 6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6" name="文字 1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1" name="文字 7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2" name="文字 2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3" name="文字 3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4" name="文字 4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5" name="文字 5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文字 6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7" name="文字 7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文字 8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9" name="文字 1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0" name="文字 2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1" name="文字 3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2" name="文字 4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3" name="文字 5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4" name="文字 6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5" name="文字 7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6" name="文字 1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7" name="文字 2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8" name="文字 3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9" name="文字 4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0" name="文字 5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1" name="文字 6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文字 7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3" name="文字 1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文字 2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5" name="文字 3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6" name="文字 4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7" name="文字 5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8" name="文字 6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9" name="文字 7"/>
        <xdr:cNvSpPr txBox="1">
          <a:spLocks noChangeArrowheads="1"/>
        </xdr:cNvSpPr>
      </xdr:nvSpPr>
      <xdr:spPr>
        <a:xfrm>
          <a:off x="7239000" y="280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5"/>
  <sheetViews>
    <sheetView workbookViewId="0" topLeftCell="A20">
      <selection activeCell="B1" sqref="B1"/>
    </sheetView>
  </sheetViews>
  <sheetFormatPr defaultColWidth="9.00390625" defaultRowHeight="15.75"/>
  <cols>
    <col min="1" max="1" width="14.125" style="12" customWidth="1"/>
    <col min="2" max="2" width="13.625" style="14" customWidth="1"/>
    <col min="3" max="3" width="20.625" style="12" customWidth="1"/>
    <col min="4" max="4" width="10.625" style="12" customWidth="1"/>
    <col min="5" max="5" width="4.125" style="12" hidden="1" customWidth="1"/>
    <col min="6" max="6" width="20.625" style="12" customWidth="1"/>
    <col min="7" max="7" width="10.625" style="12" customWidth="1"/>
    <col min="8" max="8" width="13.625" style="12" hidden="1" customWidth="1"/>
    <col min="9" max="9" width="21.375" style="12" customWidth="1"/>
    <col min="10" max="10" width="2.25390625" style="219" customWidth="1"/>
    <col min="11" max="11" width="3.875" style="12" customWidth="1"/>
    <col min="12" max="12" width="9.75390625" style="12" customWidth="1"/>
    <col min="13" max="16384" width="9.00390625" style="12" customWidth="1"/>
  </cols>
  <sheetData>
    <row r="1" spans="2:10" s="6" customFormat="1" ht="30" customHeight="1">
      <c r="B1" s="3" t="s">
        <v>130</v>
      </c>
      <c r="C1" s="4"/>
      <c r="D1" s="4"/>
      <c r="E1" s="4"/>
      <c r="F1" s="4"/>
      <c r="G1" s="4"/>
      <c r="H1" s="4"/>
      <c r="I1" s="5"/>
      <c r="J1" s="217"/>
    </row>
    <row r="2" spans="2:10" s="8" customFormat="1" ht="17.25" customHeight="1">
      <c r="B2" s="7" t="s">
        <v>0</v>
      </c>
      <c r="C2" s="76" t="s">
        <v>93</v>
      </c>
      <c r="D2" s="103"/>
      <c r="E2" s="214"/>
      <c r="F2" s="76" t="s">
        <v>94</v>
      </c>
      <c r="G2" s="103"/>
      <c r="H2" s="76"/>
      <c r="I2" s="104" t="s">
        <v>90</v>
      </c>
      <c r="J2" s="222"/>
    </row>
    <row r="3" spans="2:10" s="8" customFormat="1" ht="16.5" customHeight="1">
      <c r="B3" s="9" t="s">
        <v>1</v>
      </c>
      <c r="C3" s="101" t="s">
        <v>92</v>
      </c>
      <c r="D3" s="102" t="s">
        <v>95</v>
      </c>
      <c r="E3" s="215"/>
      <c r="F3" s="101" t="s">
        <v>92</v>
      </c>
      <c r="G3" s="105" t="s">
        <v>95</v>
      </c>
      <c r="H3" s="77" t="s">
        <v>2</v>
      </c>
      <c r="I3" s="78" t="s">
        <v>4</v>
      </c>
      <c r="J3" s="223"/>
    </row>
    <row r="4" spans="2:10" s="8" customFormat="1" ht="13.5" customHeight="1" hidden="1">
      <c r="B4" s="10" t="s">
        <v>5</v>
      </c>
      <c r="C4" s="79" t="e">
        <f>SUM(#REF!)</f>
        <v>#REF!</v>
      </c>
      <c r="D4" s="79"/>
      <c r="E4" s="79"/>
      <c r="F4" s="79">
        <f aca="true" t="shared" si="0" ref="F4:F13">SUM(H4:H4)</f>
        <v>12304</v>
      </c>
      <c r="G4" s="79"/>
      <c r="H4" s="79">
        <f>SUM('臺北'!F4,'宜蘭'!F4,'桃園'!F4,'新竹'!F4,'苗栗'!F4,'臺中'!F4,'彰化'!F4,'南投'!F4,'雲林'!F4,'嘉義'!F4,'臺南'!F4,'高雄'!F4,'屏東'!F4,'臺東'!F4,'花蓮'!F4,'澎湖'!F4,'基市'!F4,'竹市'!F4,'中市'!F4,'嘉市'!F4,'南市'!F4)</f>
        <v>12304</v>
      </c>
      <c r="I4" s="79">
        <f>SUM('臺北'!H4,'宜蘭'!H4,'桃園'!H4,'新竹'!H4,'苗栗'!H4,'臺中'!H4,'彰化'!H4,'南投'!H4,'雲林'!H4,'嘉義'!H4,'臺南'!H4,'高雄'!H4,'屏東'!H4,'臺東'!H4,'花蓮'!H4,'澎湖'!H4,'基市'!H4,'竹市'!H4,'中市'!H4,'嘉市'!H4,'南市'!H4)</f>
        <v>1250317</v>
      </c>
      <c r="J4" s="218"/>
    </row>
    <row r="5" spans="2:9" ht="13.5" customHeight="1" hidden="1">
      <c r="B5" s="11" t="s">
        <v>6</v>
      </c>
      <c r="C5" s="79" t="e">
        <f>SUM(#REF!)</f>
        <v>#REF!</v>
      </c>
      <c r="D5" s="79"/>
      <c r="E5" s="79"/>
      <c r="F5" s="79">
        <f t="shared" si="0"/>
        <v>17288</v>
      </c>
      <c r="G5" s="79"/>
      <c r="H5" s="79">
        <f>SUM('臺北'!F5,'宜蘭'!F5,'桃園'!F5,'新竹'!F5,'苗栗'!F5,'臺中'!F5,'彰化'!F5,'南投'!F5,'雲林'!F5,'嘉義'!F5,'臺南'!F5,'高雄'!F5,'屏東'!F5,'臺東'!F5,'花蓮'!F5,'澎湖'!F5,'基市'!F5,'竹市'!F5,'中市'!F5,'嘉市'!F5,'南市'!F5)</f>
        <v>17288</v>
      </c>
      <c r="I5" s="79">
        <f>SUM('臺北'!H5,'宜蘭'!H5,'桃園'!H5,'新竹'!H5,'苗栗'!H5,'臺中'!H5,'彰化'!H5,'南投'!H5,'雲林'!H5,'嘉義'!H5,'臺南'!H5,'高雄'!H5,'屏東'!H5,'臺東'!H5,'花蓮'!H5,'澎湖'!H5,'基市'!H5,'竹市'!H5,'中市'!H5,'嘉市'!H5,'南市'!H5)</f>
        <v>506021</v>
      </c>
    </row>
    <row r="6" spans="2:9" ht="13.5" customHeight="1" hidden="1">
      <c r="B6" s="11" t="s">
        <v>7</v>
      </c>
      <c r="C6" s="79" t="e">
        <f>SUM(#REF!)</f>
        <v>#REF!</v>
      </c>
      <c r="D6" s="79"/>
      <c r="E6" s="79"/>
      <c r="F6" s="79">
        <f t="shared" si="0"/>
        <v>13647</v>
      </c>
      <c r="G6" s="79"/>
      <c r="H6" s="79">
        <f>SUM('臺北'!F6,'宜蘭'!F6,'桃園'!F6,'新竹'!F6,'苗栗'!F6,'臺中'!F6,'彰化'!F6,'南投'!F6,'雲林'!F6,'嘉義'!F6,'臺南'!F6,'高雄'!F6,'屏東'!F6,'臺東'!F6,'花蓮'!F6,'澎湖'!F6,'基市'!F6,'竹市'!F6,'中市'!F6,'嘉市'!F6,'南市'!F6)</f>
        <v>13647</v>
      </c>
      <c r="I6" s="79">
        <f>SUM('臺北'!H6,'宜蘭'!H6,'桃園'!H6,'新竹'!H6,'苗栗'!H6,'臺中'!H6,'彰化'!H6,'南投'!H6,'雲林'!H6,'嘉義'!H6,'臺南'!H6,'高雄'!H6,'屏東'!H6,'臺東'!H6,'花蓮'!H6,'澎湖'!H6,'基市'!H6,'竹市'!H6,'中市'!H6,'嘉市'!H6,'南市'!H6)</f>
        <v>2252760</v>
      </c>
    </row>
    <row r="7" spans="2:9" ht="13.5" customHeight="1" hidden="1">
      <c r="B7" s="11" t="s">
        <v>8</v>
      </c>
      <c r="C7" s="79" t="e">
        <f>SUM(#REF!)</f>
        <v>#REF!</v>
      </c>
      <c r="D7" s="79"/>
      <c r="E7" s="79"/>
      <c r="F7" s="79">
        <f t="shared" si="0"/>
        <v>2985</v>
      </c>
      <c r="G7" s="79"/>
      <c r="H7" s="79">
        <f>SUM('臺北'!F7,'宜蘭'!F7,'桃園'!F7,'新竹'!F7,'苗栗'!F7,'臺中'!F7,'彰化'!F7,'南投'!F7,'雲林'!F7,'嘉義'!F7,'臺南'!F7,'高雄'!F7,'屏東'!F7,'臺東'!F7,'花蓮'!F7,'澎湖'!F7,'基市'!F7,'竹市'!F7,'中市'!F7,'嘉市'!F7,'南市'!F7)</f>
        <v>2985</v>
      </c>
      <c r="I7" s="79">
        <f>SUM('臺北'!H7,'宜蘭'!H7,'桃園'!H7,'新竹'!H7,'苗栗'!H7,'臺中'!H7,'彰化'!H7,'南投'!H7,'雲林'!H7,'嘉義'!H7,'臺南'!H7,'高雄'!H7,'屏東'!H7,'臺東'!H7,'花蓮'!H7,'澎湖'!H7,'基市'!H7,'竹市'!H7,'中市'!H7,'嘉市'!H7,'南市'!H7)</f>
        <v>278182</v>
      </c>
    </row>
    <row r="8" spans="2:9" ht="13.5" customHeight="1" hidden="1">
      <c r="B8" s="10" t="s">
        <v>32</v>
      </c>
      <c r="C8" s="79" t="e">
        <f>SUM(#REF!)</f>
        <v>#REF!</v>
      </c>
      <c r="D8" s="79"/>
      <c r="E8" s="79"/>
      <c r="F8" s="79">
        <f t="shared" si="0"/>
        <v>18098</v>
      </c>
      <c r="G8" s="79"/>
      <c r="H8" s="79">
        <f>SUM('臺北'!F8,'宜蘭'!F8,'桃園'!F8,'新竹'!F8,'苗栗'!F8,'臺中'!F8,'彰化'!F8,'南投'!F8,'雲林'!F8,'嘉義'!F8,'臺南'!F8,'高雄'!F8,'屏東'!F8,'臺東'!F8,'花蓮'!F8,'澎湖'!F8,'基市'!F8,'竹市'!F8,'中市'!F8,'嘉市'!F8,'南市'!F8)</f>
        <v>18098</v>
      </c>
      <c r="I8" s="79">
        <f>SUM('臺北'!H8,'宜蘭'!H8,'桃園'!H8,'新竹'!H8,'苗栗'!H8,'臺中'!H8,'彰化'!H8,'南投'!H8,'雲林'!H8,'嘉義'!H8,'臺南'!H8,'高雄'!H8,'屏東'!H8,'臺東'!H8,'花蓮'!H8,'澎湖'!H8,'基市'!H8,'竹市'!H8,'中市'!H8,'嘉市'!H8,'南市'!H8)</f>
        <v>5546182</v>
      </c>
    </row>
    <row r="9" spans="2:9" ht="13.5" customHeight="1" hidden="1">
      <c r="B9" s="10" t="s">
        <v>35</v>
      </c>
      <c r="C9" s="79" t="e">
        <f>SUM(#REF!)</f>
        <v>#REF!</v>
      </c>
      <c r="D9" s="79"/>
      <c r="E9" s="79"/>
      <c r="F9" s="79">
        <f t="shared" si="0"/>
        <v>9558</v>
      </c>
      <c r="G9" s="79"/>
      <c r="H9" s="79">
        <f>SUM('臺北'!F9,'宜蘭'!F9,'桃園'!F9,'新竹'!F9,'苗栗'!F9,'臺中'!F9,'彰化'!F9,'南投'!F9,'雲林'!F9,'嘉義'!F9,'臺南'!F9,'高雄'!F9,'屏東'!F9,'臺東'!F9,'花蓮'!F9,'澎湖'!F9,'基市'!F9,'竹市'!F9,'中市'!F9,'嘉市'!F9,'南市'!F9)</f>
        <v>9558</v>
      </c>
      <c r="I9" s="79">
        <f>SUM('臺北'!H9,'宜蘭'!H9,'桃園'!H9,'新竹'!H9,'苗栗'!H9,'臺中'!H9,'彰化'!H9,'南投'!H9,'雲林'!H9,'嘉義'!H9,'臺南'!H9,'高雄'!H9,'屏東'!H9,'臺東'!H9,'花蓮'!H9,'澎湖'!H9,'基市'!H9,'竹市'!H9,'中市'!H9,'嘉市'!H9,'南市'!H9)</f>
        <v>1302569</v>
      </c>
    </row>
    <row r="10" spans="2:9" ht="13.5" customHeight="1" hidden="1">
      <c r="B10" s="10" t="s">
        <v>36</v>
      </c>
      <c r="C10" s="106" t="e">
        <f>SUM(#REF!)</f>
        <v>#REF!</v>
      </c>
      <c r="D10" s="106"/>
      <c r="E10" s="106"/>
      <c r="F10" s="106">
        <f t="shared" si="0"/>
        <v>9218</v>
      </c>
      <c r="G10" s="106"/>
      <c r="H10" s="106">
        <f>SUM('臺北'!F10,'宜蘭'!F10,'桃園'!F10,'新竹'!F10,'苗栗'!F10,'臺中'!F10,'彰化'!F10,'南投'!F10,'雲林'!F10,'嘉義'!F10,'臺南'!F10,'高雄'!F10,'屏東'!F10,'臺東'!F10,'花蓮'!F10,'澎湖'!F10,'基市'!F10,'竹市'!F10,'中市'!F10,'嘉市'!F10,'南市'!F10)</f>
        <v>9218</v>
      </c>
      <c r="I10" s="79">
        <f>SUM('臺北'!H10,'宜蘭'!H10,'桃園'!H10,'新竹'!H10,'苗栗'!H10,'臺中'!H10,'彰化'!H10,'南投'!H10,'雲林'!H10,'嘉義'!H10,'臺南'!H10,'高雄'!H10,'屏東'!H10,'臺東'!H10,'花蓮'!H10,'澎湖'!H10,'基市'!H10,'竹市'!H10,'中市'!H10,'嘉市'!H10,'南市'!H10)</f>
        <v>1756492</v>
      </c>
    </row>
    <row r="11" spans="2:9" ht="13.5" customHeight="1" hidden="1">
      <c r="B11" s="10" t="s">
        <v>53</v>
      </c>
      <c r="C11" s="106" t="e">
        <f>SUM(#REF!)</f>
        <v>#REF!</v>
      </c>
      <c r="D11" s="106"/>
      <c r="E11" s="106"/>
      <c r="F11" s="106">
        <f t="shared" si="0"/>
        <v>1536</v>
      </c>
      <c r="G11" s="106"/>
      <c r="H11" s="106">
        <f>SUM('臺北'!F11,'宜蘭'!F11,'桃園'!F11,'新竹'!F11,'苗栗'!F11,'臺中'!F11,'彰化'!F11,'南投'!F11,'雲林'!F11,'嘉義'!F11,'臺南'!F11,'高雄'!F11,'屏東'!F11,'臺東'!F11,'花蓮'!F11,'澎湖'!F11,'基市'!F11,'竹市'!F11,'中市'!F11,'嘉市'!F11,'南市'!F11)</f>
        <v>1536</v>
      </c>
      <c r="I11" s="79">
        <f>SUM('臺北'!H11,'宜蘭'!H11,'桃園'!H11,'新竹'!H11,'苗栗'!H11,'臺中'!H11,'彰化'!H11,'南投'!H11,'雲林'!H11,'嘉義'!H11,'臺南'!H11,'高雄'!H11,'屏東'!H11,'臺東'!H11,'花蓮'!H11,'澎湖'!H11,'基市'!H11,'竹市'!H11,'中市'!H11,'嘉市'!H11,'南市'!H11)</f>
        <v>2551664</v>
      </c>
    </row>
    <row r="12" spans="2:9" ht="13.5" customHeight="1" hidden="1">
      <c r="B12" s="10" t="s">
        <v>109</v>
      </c>
      <c r="C12" s="106" t="e">
        <f>SUM(#REF!)</f>
        <v>#REF!</v>
      </c>
      <c r="D12" s="106"/>
      <c r="E12" s="106"/>
      <c r="F12" s="106">
        <f t="shared" si="0"/>
        <v>16246</v>
      </c>
      <c r="G12" s="106"/>
      <c r="H12" s="106">
        <f>SUM('臺北'!F12,'宜蘭'!F12,'桃園'!F12,'新竹'!F12,'苗栗'!F12,'臺中'!F12,'彰化'!F12,'南投'!F12,'雲林'!F12,'嘉義'!F12,'臺南'!F12,'高雄'!F12,'屏東'!F12,'臺東'!F12,'花蓮'!F12,'澎湖'!F12,'基市'!F12,'竹市'!F12,'中市'!F12,'嘉市'!F12,'南市'!F12,'北市'!F12,'高市'!F12,'金門縣'!F12,'連江縣'!F12)</f>
        <v>16246</v>
      </c>
      <c r="I12" s="79">
        <f>SUM('臺北'!H12,'宜蘭'!H12,'桃園'!H12,'新竹'!H12,'苗栗'!H12,'臺中'!H12,'彰化'!H12,'南投'!H12,'雲林'!H12,'嘉義'!H12,'臺南'!H12,'高雄'!H12,'屏東'!H12,'臺東'!H12,'花蓮'!H12,'澎湖'!H12,'基市'!H12,'竹市'!H12,'中市'!H12,'嘉市'!H12,'南市'!H12,'北市'!H12,'高市'!H12,'金門縣'!H12,'連江縣'!H12)</f>
        <v>1508129</v>
      </c>
    </row>
    <row r="13" spans="2:9" ht="13.5" customHeight="1" hidden="1">
      <c r="B13" s="10" t="s">
        <v>110</v>
      </c>
      <c r="C13" s="106" t="e">
        <f>SUM(#REF!)</f>
        <v>#REF!</v>
      </c>
      <c r="D13" s="106"/>
      <c r="E13" s="106"/>
      <c r="F13" s="106">
        <f t="shared" si="0"/>
        <v>59859</v>
      </c>
      <c r="G13" s="106"/>
      <c r="H13" s="106">
        <f>SUM('臺北'!F13,'宜蘭'!F13,'桃園'!F13,'新竹'!F13,'苗栗'!F13,'臺中'!F13,'彰化'!F13,'南投'!F13,'雲林'!F13,'嘉義'!F13,'臺南'!F13,'高雄'!F13,'屏東'!F13,'臺東'!F13,'花蓮'!F13,'澎湖'!F13,'基市'!F13,'竹市'!F13,'中市'!F13,'嘉市'!F13,'南市'!F13,'北市'!F13,'高市'!F13,'金門縣'!F13,'連江縣'!F13)</f>
        <v>59859</v>
      </c>
      <c r="I13" s="79">
        <f>SUM('臺北'!H13,'宜蘭'!H13,'桃園'!H13,'新竹'!H13,'苗栗'!H13,'臺中'!H13,'彰化'!H13,'南投'!H13,'雲林'!H13,'嘉義'!H13,'臺南'!H13,'高雄'!H13,'屏東'!H13,'臺東'!H13,'花蓮'!H13,'澎湖'!H13,'基市'!H13,'竹市'!H13,'中市'!H13,'嘉市'!H13,'南市'!H13,'北市'!H13,'高市'!H13,'金門縣'!H13,'連江縣'!H13)</f>
        <v>6282415</v>
      </c>
    </row>
    <row r="14" spans="2:9" ht="13.5" customHeight="1" hidden="1">
      <c r="B14" s="10" t="s">
        <v>111</v>
      </c>
      <c r="C14" s="106">
        <v>1823</v>
      </c>
      <c r="D14" s="106"/>
      <c r="E14" s="106"/>
      <c r="F14" s="106">
        <v>1419</v>
      </c>
      <c r="G14" s="106"/>
      <c r="H14" s="100" t="s">
        <v>91</v>
      </c>
      <c r="I14" s="79">
        <f>SUM('臺北'!H14,'宜蘭'!H14,'桃園'!H14,'新竹'!H14,'苗栗'!H14,'臺中'!H14,'彰化'!H14,'南投'!H14,'雲林'!H14,'嘉義'!H14,'臺南'!H14,'高雄'!H14,'屏東'!H14,'臺東'!H14,'花蓮'!H14,'澎湖'!H14,'基市'!H14,'竹市'!H14,'中市'!H14,'嘉市'!H14,'南市'!H14,'北市'!H14,'高市'!H14,'金門縣'!H14,'連江縣'!H14)</f>
        <v>56616</v>
      </c>
    </row>
    <row r="15" spans="2:9" ht="13.5" customHeight="1" hidden="1">
      <c r="B15" s="10" t="s">
        <v>112</v>
      </c>
      <c r="C15" s="106">
        <v>1435</v>
      </c>
      <c r="D15" s="106"/>
      <c r="E15" s="106"/>
      <c r="F15" s="106">
        <v>2170</v>
      </c>
      <c r="G15" s="106"/>
      <c r="H15" s="100"/>
      <c r="I15" s="79">
        <f>SUM('臺北'!H15,'宜蘭'!H15,'桃園'!H15,'新竹'!H15,'苗栗'!H15,'臺中'!H15,'彰化'!H15,'南投'!H15,'雲林'!H15,'嘉義'!H15,'臺南'!H15,'高雄'!H15,'屏東'!H15,'臺東'!H15,'花蓮'!H15,'澎湖'!H15,'基市'!H15,'竹市'!H15,'中市'!H15,'嘉市'!H15,'南市'!H15,'北市'!H15,'高市'!H15,'金門縣'!H15,'連江縣'!H15)</f>
        <v>129017</v>
      </c>
    </row>
    <row r="16" spans="2:9" ht="13.5" customHeight="1" hidden="1">
      <c r="B16" s="10" t="s">
        <v>113</v>
      </c>
      <c r="C16" s="106">
        <v>29744</v>
      </c>
      <c r="D16" s="106"/>
      <c r="E16" s="106"/>
      <c r="F16" s="106">
        <v>66340</v>
      </c>
      <c r="G16" s="106"/>
      <c r="H16" s="100"/>
      <c r="I16" s="79">
        <v>4039473</v>
      </c>
    </row>
    <row r="17" spans="2:9" ht="13.5" customHeight="1">
      <c r="B17" s="10" t="s">
        <v>114</v>
      </c>
      <c r="C17" s="106">
        <v>27994</v>
      </c>
      <c r="D17" s="106"/>
      <c r="E17" s="106"/>
      <c r="F17" s="106">
        <v>27916</v>
      </c>
      <c r="G17" s="106"/>
      <c r="H17" s="100"/>
      <c r="I17" s="79">
        <f>SUM('臺北'!H17,'宜蘭'!H17,'桃園'!H17,'新竹'!H17,'苗栗'!H17,'臺中'!H17,'彰化'!H17,'南投'!H17,'雲林'!H17,'嘉義'!H17,'臺南'!H17,'高雄'!H17,'屏東'!H17,'臺東'!H17,'花蓮'!H17,'澎湖'!H17,'基市'!H17,'竹市'!H17,'中市'!H17,'嘉市'!H17,'南市'!H17,'北市'!H17,'高市'!H17,'金門縣'!H17,'連江縣'!H17)</f>
        <v>1816122</v>
      </c>
    </row>
    <row r="18" spans="2:9" ht="13.5" customHeight="1">
      <c r="B18" s="10" t="s">
        <v>131</v>
      </c>
      <c r="C18" s="106">
        <v>9221</v>
      </c>
      <c r="D18" s="106"/>
      <c r="E18" s="106"/>
      <c r="F18" s="106">
        <v>13403</v>
      </c>
      <c r="G18" s="106"/>
      <c r="H18" s="100" t="s">
        <v>91</v>
      </c>
      <c r="I18" s="79">
        <f>SUM('臺北'!H18,'宜蘭'!H18,'桃園'!H18,'新竹'!H18,'苗栗'!H18,'臺中'!H18,'彰化'!H18,'南投'!H18,'雲林'!H18,'嘉義'!H18,'臺南'!H18,'高雄'!H18,'屏東'!H18,'臺東'!H18,'花蓮'!H18,'澎湖'!H18,'基市'!H18,'竹市'!H18,'中市'!H18,'嘉市'!H18,'南市'!H18,'北市'!H18,'高市'!H18,'金門縣'!H18,'連江縣'!H18)</f>
        <v>1401268</v>
      </c>
    </row>
    <row r="19" spans="2:9" ht="13.5" customHeight="1">
      <c r="B19" s="10" t="s">
        <v>151</v>
      </c>
      <c r="C19" s="106">
        <v>7600</v>
      </c>
      <c r="D19" s="106"/>
      <c r="E19" s="106"/>
      <c r="F19" s="106">
        <v>14946</v>
      </c>
      <c r="G19" s="106"/>
      <c r="H19" s="100"/>
      <c r="I19" s="79">
        <f>SUM('臺北'!H19,'宜蘭'!H19,'桃園'!H19,'新竹'!H19,'苗栗'!H19,'臺中'!H19,'彰化'!H19,'南投'!H19,'雲林'!H19,'嘉義'!H19,'臺南'!H19,'高雄'!H19,'屏東'!H19,'臺東'!H19,'花蓮'!H19,'澎湖'!H19,'基市'!H19,'竹市'!H19,'中市'!H19,'嘉市'!H19,'南市'!H19,'北市'!H19,'高市'!H19,'金門縣'!H19,'連江縣'!H19)</f>
        <v>1444305</v>
      </c>
    </row>
    <row r="20" spans="2:9" ht="13.5" customHeight="1">
      <c r="B20" s="10" t="s">
        <v>168</v>
      </c>
      <c r="C20" s="106">
        <v>32501</v>
      </c>
      <c r="D20" s="106"/>
      <c r="E20" s="106"/>
      <c r="F20" s="106">
        <v>48191</v>
      </c>
      <c r="G20" s="106"/>
      <c r="H20" s="100"/>
      <c r="I20" s="79">
        <f>SUM('臺北'!H20,'宜蘭'!H20,'桃園'!H20,'新竹'!H20,'苗栗'!H20,'臺中'!H20,'彰化'!H20,'南投'!H20,'雲林'!H20,'嘉義'!H20,'臺南'!H20,'高雄'!H20,'屏東'!H20,'臺東'!H20,'花蓮'!H20,'澎湖'!H20,'基市'!H20,'竹市'!H20,'中市'!H20,'嘉市'!H20,'南市'!H20,'北市'!H20,'高市'!H20,'金門縣'!H20,'連江縣'!H20)</f>
        <v>4058898</v>
      </c>
    </row>
    <row r="21" spans="2:9" ht="13.5" customHeight="1">
      <c r="B21" s="10" t="s">
        <v>173</v>
      </c>
      <c r="C21" s="106">
        <f>SUM(C25:C53)</f>
        <v>67808</v>
      </c>
      <c r="D21" s="106"/>
      <c r="E21" s="106"/>
      <c r="F21" s="106">
        <f>SUM(F25:F53)</f>
        <v>92058</v>
      </c>
      <c r="G21" s="106"/>
      <c r="H21" s="100"/>
      <c r="I21" s="79">
        <f>SUM(I25:I53)</f>
        <v>10852890</v>
      </c>
    </row>
    <row r="22" spans="2:9" ht="14.25" customHeight="1">
      <c r="B22" s="11"/>
      <c r="C22" s="107"/>
      <c r="D22" s="107"/>
      <c r="E22" s="107"/>
      <c r="F22" s="107"/>
      <c r="G22" s="107"/>
      <c r="H22" s="107"/>
      <c r="I22" s="216"/>
    </row>
    <row r="23" spans="2:9" ht="13.5" customHeight="1" hidden="1">
      <c r="B23" s="10" t="s">
        <v>75</v>
      </c>
      <c r="C23" s="41">
        <f>SUM(C25:C45)</f>
        <v>67808</v>
      </c>
      <c r="D23" s="41"/>
      <c r="E23" s="41"/>
      <c r="F23" s="41">
        <f>SUM(F25:F45)</f>
        <v>92058</v>
      </c>
      <c r="G23" s="41"/>
      <c r="H23" s="41"/>
      <c r="I23" s="26">
        <f>SUM(I25:I45)</f>
        <v>10850590</v>
      </c>
    </row>
    <row r="24" spans="2:9" ht="4.5" customHeight="1" hidden="1">
      <c r="B24" s="11"/>
      <c r="C24" s="107"/>
      <c r="D24" s="107"/>
      <c r="E24" s="107"/>
      <c r="F24" s="107"/>
      <c r="G24" s="107"/>
      <c r="H24" s="107"/>
      <c r="I24" s="216"/>
    </row>
    <row r="25" spans="2:13" s="81" customFormat="1" ht="13.5" customHeight="1">
      <c r="B25" s="188" t="s">
        <v>9</v>
      </c>
      <c r="C25" s="124">
        <f>'臺北'!B21</f>
        <v>0</v>
      </c>
      <c r="D25" s="189">
        <v>0</v>
      </c>
      <c r="E25" s="189"/>
      <c r="F25" s="124">
        <f>'臺北'!E21</f>
        <v>150</v>
      </c>
      <c r="G25" s="189">
        <v>0</v>
      </c>
      <c r="H25" s="128">
        <f>'臺北'!F18</f>
        <v>0</v>
      </c>
      <c r="I25" s="29">
        <f>'臺北'!H21</f>
        <v>4000</v>
      </c>
      <c r="J25" s="220"/>
      <c r="L25" s="190">
        <f>C25/$C$21*100</f>
        <v>0</v>
      </c>
      <c r="M25" s="190">
        <f>F25/$F$21*100</f>
        <v>0.16294075474157596</v>
      </c>
    </row>
    <row r="26" spans="2:13" s="81" customFormat="1" ht="13.5" customHeight="1">
      <c r="B26" s="188" t="s">
        <v>10</v>
      </c>
      <c r="C26" s="124">
        <f>'宜蘭'!B21</f>
        <v>2115</v>
      </c>
      <c r="D26" s="191">
        <f>RANK(C26,($C$25:$C$45,$C$47:$C$48,$C$51:$C$52),0)</f>
        <v>8</v>
      </c>
      <c r="E26" s="189"/>
      <c r="F26" s="124">
        <f>'宜蘭'!E21</f>
        <v>551</v>
      </c>
      <c r="G26" s="191">
        <f>RANK(F26,($F$25:$F$45,$F$47:$F$48,$F$51:$F$52),0)</f>
        <v>9</v>
      </c>
      <c r="H26" s="128">
        <f>'宜蘭'!F18</f>
        <v>0</v>
      </c>
      <c r="I26" s="29">
        <f>'宜蘭'!H21</f>
        <v>56730</v>
      </c>
      <c r="J26" s="220"/>
      <c r="L26" s="190">
        <f>C26/$C$21*100</f>
        <v>3.1191009910335064</v>
      </c>
      <c r="M26" s="190">
        <f aca="true" t="shared" si="1" ref="M26:M52">F26/$F$21*100</f>
        <v>0.5985357057507223</v>
      </c>
    </row>
    <row r="27" spans="2:13" s="81" customFormat="1" ht="13.5" customHeight="1">
      <c r="B27" s="188" t="s">
        <v>11</v>
      </c>
      <c r="C27" s="124">
        <f>'桃園'!B21</f>
        <v>0</v>
      </c>
      <c r="D27" s="189">
        <v>0</v>
      </c>
      <c r="E27" s="191"/>
      <c r="F27" s="124">
        <f>'桃園'!E21</f>
        <v>0</v>
      </c>
      <c r="G27" s="189">
        <v>0</v>
      </c>
      <c r="H27" s="128">
        <f>'桃園'!F18</f>
        <v>400</v>
      </c>
      <c r="I27" s="29">
        <f>'桃園'!H21</f>
        <v>0</v>
      </c>
      <c r="J27" s="220"/>
      <c r="L27" s="190">
        <f aca="true" t="shared" si="2" ref="L27:L52">C27/$C$21*100</f>
        <v>0</v>
      </c>
      <c r="M27" s="190">
        <f t="shared" si="1"/>
        <v>0</v>
      </c>
    </row>
    <row r="28" spans="2:13" s="81" customFormat="1" ht="13.5" customHeight="1">
      <c r="B28" s="188" t="s">
        <v>12</v>
      </c>
      <c r="C28" s="124">
        <f>'新竹'!B21</f>
        <v>250</v>
      </c>
      <c r="D28" s="191">
        <f>RANK(C28,($C$25:$C$45,$C$47:$C$48,$C$51:$C$52),0)</f>
        <v>11</v>
      </c>
      <c r="E28" s="191"/>
      <c r="F28" s="124">
        <f>'新竹'!E21</f>
        <v>0</v>
      </c>
      <c r="G28" s="189">
        <v>0</v>
      </c>
      <c r="H28" s="128">
        <f>'新竹'!F18</f>
        <v>52</v>
      </c>
      <c r="I28" s="29">
        <f>'新竹'!H21</f>
        <v>6500</v>
      </c>
      <c r="J28" s="220"/>
      <c r="L28" s="190">
        <f t="shared" si="2"/>
        <v>0.3686880604058518</v>
      </c>
      <c r="M28" s="190">
        <f t="shared" si="1"/>
        <v>0</v>
      </c>
    </row>
    <row r="29" spans="2:13" s="81" customFormat="1" ht="13.5" customHeight="1">
      <c r="B29" s="188" t="s">
        <v>13</v>
      </c>
      <c r="C29" s="124">
        <f>'苗栗'!B21</f>
        <v>1195</v>
      </c>
      <c r="D29" s="191">
        <f>RANK(C29,($C$25:$C$45,$C$47:$C$48,$C$51:$C$52),0)</f>
        <v>9</v>
      </c>
      <c r="E29" s="191"/>
      <c r="F29" s="124">
        <f>'苗栗'!E21</f>
        <v>306</v>
      </c>
      <c r="G29" s="191">
        <f>RANK(F29,($F$25:$F$45,$F$47:$F$48,$F$51:$F$52),0)</f>
        <v>11</v>
      </c>
      <c r="H29" s="128">
        <f>'苗栗'!F18</f>
        <v>1336</v>
      </c>
      <c r="I29" s="29">
        <f>'苗栗'!H21</f>
        <v>50765</v>
      </c>
      <c r="J29" s="220"/>
      <c r="L29" s="190">
        <f t="shared" si="2"/>
        <v>1.7623289287399715</v>
      </c>
      <c r="M29" s="190">
        <f t="shared" si="1"/>
        <v>0.332399139672815</v>
      </c>
    </row>
    <row r="30" spans="2:13" s="81" customFormat="1" ht="13.5" customHeight="1">
      <c r="B30" s="188" t="s">
        <v>14</v>
      </c>
      <c r="C30" s="124">
        <f>'臺中'!B21</f>
        <v>880</v>
      </c>
      <c r="D30" s="191">
        <f>RANK(C30,($C$25:$C$45,$C$47:$C$48,$C$51:$C$52),0)</f>
        <v>10</v>
      </c>
      <c r="E30" s="191"/>
      <c r="F30" s="124">
        <f>'臺中'!E21</f>
        <v>631</v>
      </c>
      <c r="G30" s="191">
        <f>RANK(F30,($F$25:$F$45,$F$47:$F$48,$F$51:$F$52),0)</f>
        <v>8</v>
      </c>
      <c r="H30" s="128">
        <f>'臺中'!F18</f>
        <v>965</v>
      </c>
      <c r="I30" s="29">
        <f>'臺中'!H21</f>
        <v>143028</v>
      </c>
      <c r="J30" s="220"/>
      <c r="L30" s="190">
        <f t="shared" si="2"/>
        <v>1.2977819726285984</v>
      </c>
      <c r="M30" s="190">
        <f t="shared" si="1"/>
        <v>0.6854374416128962</v>
      </c>
    </row>
    <row r="31" spans="2:13" s="81" customFormat="1" ht="13.5" customHeight="1">
      <c r="B31" s="188" t="s">
        <v>15</v>
      </c>
      <c r="C31" s="124">
        <f>'彰化'!B21</f>
        <v>200</v>
      </c>
      <c r="D31" s="191">
        <f>RANK(C31,($C$25:$C$45,$C$47:$C$48,$C$51:$C$52),0)</f>
        <v>13</v>
      </c>
      <c r="E31" s="189"/>
      <c r="F31" s="124">
        <f>'彰化'!E21</f>
        <v>500</v>
      </c>
      <c r="G31" s="191">
        <f>RANK(F31,($F$25:$F$45,$F$47:$F$48,$F$51:$F$52),0)</f>
        <v>10</v>
      </c>
      <c r="H31" s="128">
        <f>'彰化'!F18</f>
        <v>0</v>
      </c>
      <c r="I31" s="29">
        <f>'彰化'!H21</f>
        <v>57300</v>
      </c>
      <c r="J31" s="220"/>
      <c r="L31" s="190">
        <f t="shared" si="2"/>
        <v>0.2949504483246814</v>
      </c>
      <c r="M31" s="190">
        <f t="shared" si="1"/>
        <v>0.5431358491385865</v>
      </c>
    </row>
    <row r="32" spans="2:13" s="81" customFormat="1" ht="13.5" customHeight="1">
      <c r="B32" s="188" t="s">
        <v>16</v>
      </c>
      <c r="C32" s="124">
        <f>'南投'!B21</f>
        <v>8350</v>
      </c>
      <c r="D32" s="191">
        <f>RANK(C32,($C$25:$C$45,$C$47:$C$48,$C$51:$C$52),0)</f>
        <v>4</v>
      </c>
      <c r="E32" s="191"/>
      <c r="F32" s="124">
        <f>'南投'!E21</f>
        <v>10229</v>
      </c>
      <c r="G32" s="191">
        <f>RANK(F32,($F$25:$F$45,$F$47:$F$48,$F$51:$F$52),0)</f>
        <v>5</v>
      </c>
      <c r="H32" s="128">
        <f>'南投'!F18</f>
        <v>1970</v>
      </c>
      <c r="I32" s="29">
        <f>'南投'!H21</f>
        <v>1660933</v>
      </c>
      <c r="J32" s="220"/>
      <c r="L32" s="190">
        <f t="shared" si="2"/>
        <v>12.31418121755545</v>
      </c>
      <c r="M32" s="190">
        <f t="shared" si="1"/>
        <v>11.111473201677203</v>
      </c>
    </row>
    <row r="33" spans="2:13" s="81" customFormat="1" ht="13.5" customHeight="1">
      <c r="B33" s="188" t="s">
        <v>17</v>
      </c>
      <c r="C33" s="124">
        <f>'雲林'!B21</f>
        <v>2610</v>
      </c>
      <c r="D33" s="191">
        <f>RANK(C33,($C$25:$C$45,$C$47:$C$48,$C$51:$C$52),0)</f>
        <v>7</v>
      </c>
      <c r="E33" s="191"/>
      <c r="F33" s="124">
        <f>'雲林'!E21</f>
        <v>4430</v>
      </c>
      <c r="G33" s="191">
        <f>RANK(F33,($F$25:$F$45,$F$47:$F$48,$F$51:$F$52),0)</f>
        <v>7</v>
      </c>
      <c r="H33" s="128">
        <f>'雲林'!F18</f>
        <v>690</v>
      </c>
      <c r="I33" s="29">
        <f>'雲林'!H21</f>
        <v>239574</v>
      </c>
      <c r="J33" s="220"/>
      <c r="L33" s="190">
        <f t="shared" si="2"/>
        <v>3.849103350637093</v>
      </c>
      <c r="M33" s="190">
        <f t="shared" si="1"/>
        <v>4.8121836233678765</v>
      </c>
    </row>
    <row r="34" spans="2:13" s="81" customFormat="1" ht="13.5" customHeight="1">
      <c r="B34" s="188" t="s">
        <v>18</v>
      </c>
      <c r="C34" s="124">
        <f>'嘉義'!B21</f>
        <v>5900</v>
      </c>
      <c r="D34" s="191">
        <f>RANK(C34,($C$25:$C$45,$C$47:$C$48,$C$51:$C$52),0)</f>
        <v>6</v>
      </c>
      <c r="E34" s="191"/>
      <c r="F34" s="124">
        <f>'嘉義'!E21</f>
        <v>10990</v>
      </c>
      <c r="G34" s="191">
        <f>RANK(F34,($F$25:$F$45,$F$47:$F$48,$F$51:$F$52),0)</f>
        <v>4</v>
      </c>
      <c r="H34" s="128">
        <f>'嘉義'!F18</f>
        <v>3950</v>
      </c>
      <c r="I34" s="29">
        <f>'嘉義'!H21</f>
        <v>734060</v>
      </c>
      <c r="J34" s="220"/>
      <c r="L34" s="190">
        <f t="shared" si="2"/>
        <v>8.701038225578102</v>
      </c>
      <c r="M34" s="190">
        <f t="shared" si="1"/>
        <v>11.938125964066131</v>
      </c>
    </row>
    <row r="35" spans="2:13" s="81" customFormat="1" ht="13.5" customHeight="1">
      <c r="B35" s="188" t="s">
        <v>19</v>
      </c>
      <c r="C35" s="124">
        <f>'臺南'!B21</f>
        <v>10110</v>
      </c>
      <c r="D35" s="191">
        <f>RANK(C35,($C$25:$C$45,$C$47:$C$48,$C$51:$C$52),0)</f>
        <v>3</v>
      </c>
      <c r="E35" s="191"/>
      <c r="F35" s="124">
        <f>'臺南'!E21</f>
        <v>15180</v>
      </c>
      <c r="G35" s="191">
        <f>RANK(F35,($F$25:$F$45,$F$47:$F$48,$F$51:$F$52),0)</f>
        <v>2</v>
      </c>
      <c r="H35" s="128">
        <f>'臺南'!F18</f>
        <v>200</v>
      </c>
      <c r="I35" s="29">
        <f>'臺南'!H21</f>
        <v>712600</v>
      </c>
      <c r="J35" s="220"/>
      <c r="L35" s="190">
        <f t="shared" si="2"/>
        <v>14.909745162812648</v>
      </c>
      <c r="M35" s="190">
        <f t="shared" si="1"/>
        <v>16.489604379847485</v>
      </c>
    </row>
    <row r="36" spans="2:13" s="81" customFormat="1" ht="13.5" customHeight="1">
      <c r="B36" s="188" t="s">
        <v>20</v>
      </c>
      <c r="C36" s="124">
        <f>'高雄'!B21</f>
        <v>7275</v>
      </c>
      <c r="D36" s="191">
        <f>RANK(C36,($C$25:$C$45,$C$47:$C$48,$C$51:$C$52),0)</f>
        <v>5</v>
      </c>
      <c r="E36" s="191"/>
      <c r="F36" s="124">
        <f>'高雄'!E21</f>
        <v>27626</v>
      </c>
      <c r="G36" s="191">
        <f>RANK(F36,($F$25:$F$45,$F$47:$F$48,$F$51:$F$52),0)</f>
        <v>1</v>
      </c>
      <c r="H36" s="128">
        <f>'高雄'!F18</f>
        <v>2525</v>
      </c>
      <c r="I36" s="29">
        <f>'高雄'!H21</f>
        <v>2780730</v>
      </c>
      <c r="J36" s="220"/>
      <c r="L36" s="190">
        <f t="shared" si="2"/>
        <v>10.728822557810288</v>
      </c>
      <c r="M36" s="190">
        <f t="shared" si="1"/>
        <v>30.009341936605182</v>
      </c>
    </row>
    <row r="37" spans="2:13" s="81" customFormat="1" ht="13.5" customHeight="1">
      <c r="B37" s="188" t="s">
        <v>21</v>
      </c>
      <c r="C37" s="124">
        <f>'屏東'!B21</f>
        <v>10926</v>
      </c>
      <c r="D37" s="191">
        <f>RANK(C37,($C$25:$C$45,$C$47:$C$48,$C$51:$C$52),0)</f>
        <v>2</v>
      </c>
      <c r="E37" s="191"/>
      <c r="F37" s="124">
        <f>'屏東'!E21</f>
        <v>13195</v>
      </c>
      <c r="G37" s="191">
        <f>RANK(F37,($F$25:$F$45,$F$47:$F$48,$F$51:$F$52),0)</f>
        <v>3</v>
      </c>
      <c r="H37" s="128">
        <f>'屏東'!F18</f>
        <v>1100</v>
      </c>
      <c r="I37" s="29">
        <f>'屏東'!H21</f>
        <v>1753997</v>
      </c>
      <c r="J37" s="220"/>
      <c r="L37" s="190">
        <f t="shared" si="2"/>
        <v>16.113142991977348</v>
      </c>
      <c r="M37" s="190">
        <f t="shared" si="1"/>
        <v>14.3333550587673</v>
      </c>
    </row>
    <row r="38" spans="2:13" s="81" customFormat="1" ht="13.5" customHeight="1">
      <c r="B38" s="188" t="s">
        <v>22</v>
      </c>
      <c r="C38" s="124">
        <f>'臺東'!B21</f>
        <v>17637</v>
      </c>
      <c r="D38" s="191">
        <f>RANK(C38,($C$25:$C$45,$C$47:$C$48,$C$51:$C$52),0)</f>
        <v>1</v>
      </c>
      <c r="E38" s="191"/>
      <c r="F38" s="124">
        <f>'臺東'!E21</f>
        <v>7970</v>
      </c>
      <c r="G38" s="191">
        <f>RANK(F38,($F$25:$F$45,$F$47:$F$48,$F$51:$F$52),0)</f>
        <v>6</v>
      </c>
      <c r="H38" s="128">
        <f>'臺東'!F18</f>
        <v>110</v>
      </c>
      <c r="I38" s="29">
        <f>'臺東'!H21</f>
        <v>2629673</v>
      </c>
      <c r="J38" s="220"/>
      <c r="L38" s="190">
        <f t="shared" si="2"/>
        <v>26.010205285512033</v>
      </c>
      <c r="M38" s="190">
        <f t="shared" si="1"/>
        <v>8.65758543526907</v>
      </c>
    </row>
    <row r="39" spans="1:13" s="81" customFormat="1" ht="13.5" customHeight="1">
      <c r="A39" s="192"/>
      <c r="B39" s="188" t="s">
        <v>23</v>
      </c>
      <c r="C39" s="124">
        <f>'花蓮'!B21</f>
        <v>0</v>
      </c>
      <c r="D39" s="189">
        <v>0</v>
      </c>
      <c r="E39" s="189"/>
      <c r="F39" s="124">
        <f>'花蓮'!E21</f>
        <v>0</v>
      </c>
      <c r="G39" s="189">
        <v>0</v>
      </c>
      <c r="H39" s="128">
        <f>'花蓮'!F18</f>
        <v>0</v>
      </c>
      <c r="I39" s="29">
        <f>'花蓮'!H21</f>
        <v>0</v>
      </c>
      <c r="J39" s="220"/>
      <c r="L39" s="190">
        <f t="shared" si="2"/>
        <v>0</v>
      </c>
      <c r="M39" s="190">
        <f t="shared" si="1"/>
        <v>0</v>
      </c>
    </row>
    <row r="40" spans="2:13" s="81" customFormat="1" ht="13.5" customHeight="1">
      <c r="B40" s="188" t="s">
        <v>24</v>
      </c>
      <c r="C40" s="124">
        <f>'澎湖'!B20</f>
        <v>0</v>
      </c>
      <c r="D40" s="189">
        <v>0</v>
      </c>
      <c r="E40" s="189"/>
      <c r="F40" s="124">
        <f>'澎湖'!E20</f>
        <v>0</v>
      </c>
      <c r="G40" s="189">
        <v>0</v>
      </c>
      <c r="H40" s="128">
        <f>'澎湖'!F18</f>
        <v>0</v>
      </c>
      <c r="I40" s="29">
        <f>'澎湖'!H20</f>
        <v>0</v>
      </c>
      <c r="J40" s="220"/>
      <c r="L40" s="190">
        <f t="shared" si="2"/>
        <v>0</v>
      </c>
      <c r="M40" s="190">
        <f t="shared" si="1"/>
        <v>0</v>
      </c>
    </row>
    <row r="41" spans="2:13" s="81" customFormat="1" ht="13.5" customHeight="1">
      <c r="B41" s="188" t="s">
        <v>25</v>
      </c>
      <c r="C41" s="124">
        <f>'基市'!B21</f>
        <v>0</v>
      </c>
      <c r="D41" s="189">
        <v>0</v>
      </c>
      <c r="E41" s="189"/>
      <c r="F41" s="124">
        <f>'基市'!E21</f>
        <v>0</v>
      </c>
      <c r="G41" s="189">
        <v>0</v>
      </c>
      <c r="H41" s="128">
        <f>'基市'!F18</f>
        <v>0</v>
      </c>
      <c r="I41" s="29">
        <f>'基市'!H21</f>
        <v>0</v>
      </c>
      <c r="J41" s="220"/>
      <c r="L41" s="190">
        <f t="shared" si="2"/>
        <v>0</v>
      </c>
      <c r="M41" s="190">
        <f t="shared" si="1"/>
        <v>0</v>
      </c>
    </row>
    <row r="42" spans="2:13" s="81" customFormat="1" ht="13.5" customHeight="1">
      <c r="B42" s="188" t="s">
        <v>26</v>
      </c>
      <c r="C42" s="124">
        <f>'竹市'!B21</f>
        <v>0</v>
      </c>
      <c r="D42" s="189">
        <v>0</v>
      </c>
      <c r="E42" s="189"/>
      <c r="F42" s="124">
        <f>'竹市'!E21</f>
        <v>0</v>
      </c>
      <c r="G42" s="189">
        <v>0</v>
      </c>
      <c r="H42" s="128">
        <f>'竹市'!F18</f>
        <v>0</v>
      </c>
      <c r="I42" s="29">
        <f>'竹市'!H21</f>
        <v>0</v>
      </c>
      <c r="J42" s="220"/>
      <c r="L42" s="190">
        <f t="shared" si="2"/>
        <v>0</v>
      </c>
      <c r="M42" s="190">
        <f t="shared" si="1"/>
        <v>0</v>
      </c>
    </row>
    <row r="43" spans="2:13" s="81" customFormat="1" ht="13.5" customHeight="1">
      <c r="B43" s="188" t="s">
        <v>27</v>
      </c>
      <c r="C43" s="124">
        <f>'中市'!B21</f>
        <v>210</v>
      </c>
      <c r="D43" s="191">
        <f>RANK(C43,($C$25:$C$45,$C$47:$C$48,$C$51:$C$52),0)</f>
        <v>12</v>
      </c>
      <c r="E43" s="191"/>
      <c r="F43" s="124">
        <f>'中市'!E21</f>
        <v>0</v>
      </c>
      <c r="G43" s="189">
        <v>0</v>
      </c>
      <c r="H43" s="128">
        <f>'中市'!F18</f>
        <v>5</v>
      </c>
      <c r="I43" s="29">
        <f>'中市'!H21</f>
        <v>500</v>
      </c>
      <c r="J43" s="220"/>
      <c r="L43" s="190">
        <f t="shared" si="2"/>
        <v>0.30969797074091554</v>
      </c>
      <c r="M43" s="190">
        <f t="shared" si="1"/>
        <v>0</v>
      </c>
    </row>
    <row r="44" spans="2:13" s="81" customFormat="1" ht="13.5" customHeight="1">
      <c r="B44" s="188" t="s">
        <v>28</v>
      </c>
      <c r="C44" s="124">
        <f>'嘉市'!B21</f>
        <v>150</v>
      </c>
      <c r="D44" s="191">
        <f>RANK(C44,($C$25:$C$45,$C$47:$C$48,$C$51:$C$52),0)</f>
        <v>14</v>
      </c>
      <c r="E44" s="189"/>
      <c r="F44" s="124">
        <f>'嘉市'!E21</f>
        <v>300</v>
      </c>
      <c r="G44" s="191">
        <f>RANK(F44,($F$25:$F$45,$F$47:$F$48,$F$51:$F$52),0)</f>
        <v>12</v>
      </c>
      <c r="H44" s="128">
        <f>'嘉市'!F18</f>
        <v>100</v>
      </c>
      <c r="I44" s="29">
        <f>'嘉市'!H21</f>
        <v>20200</v>
      </c>
      <c r="J44" s="220"/>
      <c r="L44" s="190">
        <f t="shared" si="2"/>
        <v>0.2212128362435111</v>
      </c>
      <c r="M44" s="190">
        <f t="shared" si="1"/>
        <v>0.3258815094831519</v>
      </c>
    </row>
    <row r="45" spans="2:13" s="81" customFormat="1" ht="13.5" customHeight="1">
      <c r="B45" s="64" t="s">
        <v>29</v>
      </c>
      <c r="C45" s="124">
        <f>'南市'!B21</f>
        <v>0</v>
      </c>
      <c r="D45" s="189">
        <v>0</v>
      </c>
      <c r="E45" s="189"/>
      <c r="F45" s="124">
        <f>'南市'!E21</f>
        <v>0</v>
      </c>
      <c r="G45" s="189">
        <v>0</v>
      </c>
      <c r="H45" s="128">
        <f>'南市'!F18</f>
        <v>0</v>
      </c>
      <c r="I45" s="29">
        <f>'南市'!H21</f>
        <v>0</v>
      </c>
      <c r="J45" s="220"/>
      <c r="L45" s="190">
        <f t="shared" si="2"/>
        <v>0</v>
      </c>
      <c r="M45" s="190">
        <f t="shared" si="1"/>
        <v>0</v>
      </c>
    </row>
    <row r="46" spans="2:13" s="81" customFormat="1" ht="4.5" customHeight="1" hidden="1">
      <c r="B46" s="64"/>
      <c r="C46" s="124"/>
      <c r="D46" s="189">
        <v>0</v>
      </c>
      <c r="E46" s="189"/>
      <c r="F46" s="124"/>
      <c r="G46" s="191">
        <f>RANK(F46,($F$25:$F$45,$F$47:$F$48,$F$51:$F$52),0)</f>
        <v>14</v>
      </c>
      <c r="H46" s="128"/>
      <c r="I46" s="29"/>
      <c r="J46" s="220"/>
      <c r="L46" s="190">
        <f t="shared" si="2"/>
        <v>0</v>
      </c>
      <c r="M46" s="190">
        <f t="shared" si="1"/>
        <v>0</v>
      </c>
    </row>
    <row r="47" spans="2:13" s="81" customFormat="1" ht="13.5" customHeight="1">
      <c r="B47" s="64" t="s">
        <v>76</v>
      </c>
      <c r="C47" s="124">
        <f>'北市'!B21</f>
        <v>0</v>
      </c>
      <c r="D47" s="189">
        <v>0</v>
      </c>
      <c r="E47" s="189"/>
      <c r="F47" s="124">
        <f>'北市'!E21</f>
        <v>0</v>
      </c>
      <c r="G47" s="189">
        <v>0</v>
      </c>
      <c r="H47" s="128">
        <f>'北市'!F18</f>
        <v>0</v>
      </c>
      <c r="I47" s="29">
        <f>'北市'!H21</f>
        <v>2300</v>
      </c>
      <c r="J47" s="220" t="s">
        <v>166</v>
      </c>
      <c r="L47" s="190">
        <f t="shared" si="2"/>
        <v>0</v>
      </c>
      <c r="M47" s="190">
        <f t="shared" si="1"/>
        <v>0</v>
      </c>
    </row>
    <row r="48" spans="2:13" s="81" customFormat="1" ht="13.5" customHeight="1">
      <c r="B48" s="64" t="s">
        <v>77</v>
      </c>
      <c r="C48" s="124">
        <f>'高市'!B20</f>
        <v>0</v>
      </c>
      <c r="D48" s="189">
        <v>0</v>
      </c>
      <c r="E48" s="189"/>
      <c r="F48" s="124">
        <f>'高市'!E20</f>
        <v>0</v>
      </c>
      <c r="G48" s="189">
        <v>0</v>
      </c>
      <c r="H48" s="128">
        <f>'高市'!F18</f>
        <v>0</v>
      </c>
      <c r="I48" s="29">
        <f>'高市'!H20</f>
        <v>0</v>
      </c>
      <c r="J48" s="220"/>
      <c r="L48" s="190">
        <f t="shared" si="2"/>
        <v>0</v>
      </c>
      <c r="M48" s="190">
        <f t="shared" si="1"/>
        <v>0</v>
      </c>
    </row>
    <row r="49" spans="2:13" s="81" customFormat="1" ht="12.75" customHeight="1" hidden="1">
      <c r="B49" s="64" t="s">
        <v>72</v>
      </c>
      <c r="C49" s="124">
        <f>SUM(C51:C52)</f>
        <v>0</v>
      </c>
      <c r="D49" s="189">
        <v>0</v>
      </c>
      <c r="E49" s="189"/>
      <c r="F49" s="124">
        <f>SUM(F51:F52)</f>
        <v>0</v>
      </c>
      <c r="G49" s="189">
        <v>0</v>
      </c>
      <c r="H49" s="128">
        <f>SUM(H51:H52)</f>
        <v>0</v>
      </c>
      <c r="I49" s="29">
        <f>SUM(I51:I52)</f>
        <v>0</v>
      </c>
      <c r="J49" s="220"/>
      <c r="L49" s="190">
        <f t="shared" si="2"/>
        <v>0</v>
      </c>
      <c r="M49" s="190">
        <f t="shared" si="1"/>
        <v>0</v>
      </c>
    </row>
    <row r="50" spans="2:13" s="81" customFormat="1" ht="12.75" customHeight="1" hidden="1">
      <c r="B50" s="64"/>
      <c r="C50" s="124"/>
      <c r="D50" s="189">
        <v>0</v>
      </c>
      <c r="E50" s="189"/>
      <c r="F50" s="124"/>
      <c r="G50" s="189">
        <v>0</v>
      </c>
      <c r="H50" s="128"/>
      <c r="I50" s="29"/>
      <c r="J50" s="220"/>
      <c r="L50" s="190">
        <f t="shared" si="2"/>
        <v>0</v>
      </c>
      <c r="M50" s="190">
        <f t="shared" si="1"/>
        <v>0</v>
      </c>
    </row>
    <row r="51" spans="2:13" s="81" customFormat="1" ht="13.5" customHeight="1">
      <c r="B51" s="64" t="s">
        <v>73</v>
      </c>
      <c r="C51" s="124">
        <v>0</v>
      </c>
      <c r="D51" s="189">
        <v>0</v>
      </c>
      <c r="E51" s="189"/>
      <c r="F51" s="124">
        <v>0</v>
      </c>
      <c r="G51" s="189">
        <v>0</v>
      </c>
      <c r="H51" s="128">
        <f>'金門縣'!F18</f>
        <v>0</v>
      </c>
      <c r="I51" s="29">
        <v>0</v>
      </c>
      <c r="J51" s="220"/>
      <c r="L51" s="190">
        <f t="shared" si="2"/>
        <v>0</v>
      </c>
      <c r="M51" s="190">
        <f t="shared" si="1"/>
        <v>0</v>
      </c>
    </row>
    <row r="52" spans="2:13" s="81" customFormat="1" ht="13.5" customHeight="1">
      <c r="B52" s="64" t="s">
        <v>74</v>
      </c>
      <c r="C52" s="124">
        <v>0</v>
      </c>
      <c r="D52" s="189">
        <v>0</v>
      </c>
      <c r="E52" s="189"/>
      <c r="F52" s="124">
        <v>0</v>
      </c>
      <c r="G52" s="189">
        <v>0</v>
      </c>
      <c r="H52" s="128">
        <f>'連江縣'!F18</f>
        <v>0</v>
      </c>
      <c r="I52" s="29">
        <v>0</v>
      </c>
      <c r="J52" s="220"/>
      <c r="L52" s="190">
        <f t="shared" si="2"/>
        <v>0</v>
      </c>
      <c r="M52" s="190">
        <f t="shared" si="1"/>
        <v>0</v>
      </c>
    </row>
    <row r="53" spans="2:10" ht="6" customHeight="1">
      <c r="B53" s="68"/>
      <c r="C53" s="109"/>
      <c r="D53" s="109"/>
      <c r="E53" s="109"/>
      <c r="F53" s="109"/>
      <c r="G53" s="109"/>
      <c r="H53" s="110"/>
      <c r="I53" s="171"/>
      <c r="J53" s="224"/>
    </row>
    <row r="54" spans="2:9" ht="15" customHeight="1">
      <c r="B54" s="13" t="s">
        <v>89</v>
      </c>
      <c r="C54" s="168"/>
      <c r="D54" s="168"/>
      <c r="E54" s="168"/>
      <c r="F54" s="168"/>
      <c r="G54" s="168"/>
      <c r="H54" s="169"/>
      <c r="I54" s="168"/>
    </row>
    <row r="55" spans="2:13" ht="15" customHeight="1">
      <c r="B55" s="170" t="s">
        <v>161</v>
      </c>
      <c r="L55" s="82">
        <f>SUM(L25:L52)</f>
        <v>100</v>
      </c>
      <c r="M55" s="82">
        <f>SUM(M25:M52)</f>
        <v>100</v>
      </c>
    </row>
  </sheetData>
  <printOptions verticalCentered="1"/>
  <pageMargins left="0.5905511811023623" right="0.7874015748031497" top="0.5118110236220472" bottom="0.5118110236220472" header="0.31496062992125984" footer="0.31496062992125984"/>
  <pageSetup horizontalDpi="600" verticalDpi="600"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33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375" style="22" customWidth="1"/>
    <col min="10" max="16384" width="14.875" style="22" customWidth="1"/>
  </cols>
  <sheetData>
    <row r="1" spans="1:8" s="17" customFormat="1" ht="51" customHeight="1">
      <c r="A1" s="15" t="s">
        <v>141</v>
      </c>
      <c r="B1" s="15"/>
      <c r="C1" s="16"/>
      <c r="D1" s="16"/>
      <c r="E1" s="16"/>
      <c r="F1" s="16"/>
      <c r="G1" s="16"/>
      <c r="H1" s="16"/>
    </row>
    <row r="2" spans="1:9" s="17" customFormat="1" ht="23.25" customHeight="1">
      <c r="A2" s="7" t="s">
        <v>0</v>
      </c>
      <c r="B2" s="112" t="s">
        <v>97</v>
      </c>
      <c r="C2" s="18" t="s">
        <v>96</v>
      </c>
      <c r="D2" s="19"/>
      <c r="E2" s="117" t="s">
        <v>100</v>
      </c>
      <c r="F2" s="20" t="s">
        <v>30</v>
      </c>
      <c r="G2" s="20"/>
      <c r="H2" s="87" t="s">
        <v>90</v>
      </c>
      <c r="I2" s="52"/>
    </row>
    <row r="3" spans="1:9" ht="18" customHeight="1">
      <c r="A3" s="9" t="s">
        <v>56</v>
      </c>
      <c r="B3" s="115" t="s">
        <v>98</v>
      </c>
      <c r="C3" s="20" t="s">
        <v>2</v>
      </c>
      <c r="D3" s="116" t="s">
        <v>3</v>
      </c>
      <c r="E3" s="118" t="s">
        <v>98</v>
      </c>
      <c r="F3" s="20" t="s">
        <v>2</v>
      </c>
      <c r="G3" s="20" t="s">
        <v>3</v>
      </c>
      <c r="H3" s="21" t="s">
        <v>4</v>
      </c>
      <c r="I3" s="37"/>
    </row>
    <row r="4" spans="1:9" ht="13.5" customHeight="1" hidden="1">
      <c r="A4" s="23" t="s">
        <v>5</v>
      </c>
      <c r="B4" s="23"/>
      <c r="C4" s="24">
        <v>0</v>
      </c>
      <c r="D4" s="25">
        <v>100</v>
      </c>
      <c r="E4" s="25"/>
      <c r="F4" s="25">
        <v>180</v>
      </c>
      <c r="G4" s="25" t="s">
        <v>31</v>
      </c>
      <c r="H4" s="38">
        <v>10030</v>
      </c>
      <c r="I4" s="37"/>
    </row>
    <row r="5" spans="1:9" ht="13.5" customHeight="1" hidden="1">
      <c r="A5" s="23" t="s">
        <v>6</v>
      </c>
      <c r="B5" s="23"/>
      <c r="C5" s="24">
        <v>0</v>
      </c>
      <c r="D5" s="25">
        <v>0</v>
      </c>
      <c r="E5" s="25"/>
      <c r="F5" s="25" t="s">
        <v>31</v>
      </c>
      <c r="G5" s="25">
        <v>50</v>
      </c>
      <c r="H5" s="38">
        <v>250</v>
      </c>
      <c r="I5" s="37"/>
    </row>
    <row r="6" spans="1:9" ht="13.5" customHeight="1" hidden="1">
      <c r="A6" s="23" t="s">
        <v>7</v>
      </c>
      <c r="B6" s="23"/>
      <c r="C6" s="24">
        <v>0</v>
      </c>
      <c r="D6" s="25">
        <v>57</v>
      </c>
      <c r="E6" s="25"/>
      <c r="F6" s="25">
        <v>50</v>
      </c>
      <c r="G6" s="25">
        <v>500</v>
      </c>
      <c r="H6" s="38">
        <v>19250</v>
      </c>
      <c r="I6" s="37"/>
    </row>
    <row r="7" spans="1:9" ht="15" customHeight="1" hidden="1">
      <c r="A7" s="23" t="s">
        <v>8</v>
      </c>
      <c r="B7" s="23"/>
      <c r="C7" s="24">
        <v>0</v>
      </c>
      <c r="D7" s="25">
        <v>2480</v>
      </c>
      <c r="E7" s="25"/>
      <c r="F7" s="25">
        <v>0</v>
      </c>
      <c r="G7" s="25">
        <v>0</v>
      </c>
      <c r="H7" s="38">
        <v>8030</v>
      </c>
      <c r="I7" s="37"/>
    </row>
    <row r="8" spans="1:9" ht="15" customHeight="1" hidden="1">
      <c r="A8" s="23" t="s">
        <v>32</v>
      </c>
      <c r="B8" s="23"/>
      <c r="C8" s="24">
        <v>627</v>
      </c>
      <c r="D8" s="25">
        <v>8677</v>
      </c>
      <c r="E8" s="25"/>
      <c r="F8" s="25">
        <v>0</v>
      </c>
      <c r="G8" s="25">
        <v>2655</v>
      </c>
      <c r="H8" s="38">
        <v>260281</v>
      </c>
      <c r="I8" s="37"/>
    </row>
    <row r="9" spans="1:9" ht="15" customHeight="1" hidden="1">
      <c r="A9" s="23" t="s">
        <v>35</v>
      </c>
      <c r="B9" s="23"/>
      <c r="C9" s="24">
        <v>0</v>
      </c>
      <c r="D9" s="24">
        <v>508</v>
      </c>
      <c r="E9" s="24"/>
      <c r="F9" s="24">
        <v>0</v>
      </c>
      <c r="G9" s="24">
        <v>630</v>
      </c>
      <c r="H9" s="24">
        <v>54500</v>
      </c>
      <c r="I9" s="37"/>
    </row>
    <row r="10" spans="1:9" ht="15" customHeight="1" hidden="1">
      <c r="A10" s="23" t="s">
        <v>36</v>
      </c>
      <c r="B10" s="41">
        <f>SUM(C10,D10)</f>
        <v>74</v>
      </c>
      <c r="C10" s="25">
        <v>0</v>
      </c>
      <c r="D10" s="25">
        <v>74</v>
      </c>
      <c r="E10" s="41">
        <f aca="true" t="shared" si="0" ref="E10:E19">SUM(F10,G10)</f>
        <v>555</v>
      </c>
      <c r="F10" s="39">
        <v>0</v>
      </c>
      <c r="G10" s="39">
        <v>555</v>
      </c>
      <c r="H10" s="39">
        <v>14255</v>
      </c>
      <c r="I10" s="37"/>
    </row>
    <row r="11" spans="1:9" ht="15" customHeight="1" hidden="1">
      <c r="A11" s="11" t="s">
        <v>54</v>
      </c>
      <c r="B11" s="41">
        <f aca="true" t="shared" si="1" ref="B11:B19">SUM(C11,D11)</f>
        <v>5743</v>
      </c>
      <c r="C11" s="25">
        <v>295</v>
      </c>
      <c r="D11" s="25">
        <v>5448</v>
      </c>
      <c r="E11" s="41">
        <f t="shared" si="0"/>
        <v>930</v>
      </c>
      <c r="F11" s="39">
        <v>0</v>
      </c>
      <c r="G11" s="39">
        <v>930</v>
      </c>
      <c r="H11" s="39">
        <v>250500</v>
      </c>
      <c r="I11" s="37"/>
    </row>
    <row r="12" spans="1:9" ht="14.25" customHeight="1" hidden="1">
      <c r="A12" s="64" t="s">
        <v>109</v>
      </c>
      <c r="B12" s="41">
        <f t="shared" si="1"/>
        <v>410</v>
      </c>
      <c r="C12" s="25">
        <v>410</v>
      </c>
      <c r="D12" s="25">
        <v>0</v>
      </c>
      <c r="E12" s="41">
        <f t="shared" si="0"/>
        <v>800</v>
      </c>
      <c r="F12" s="39">
        <v>0</v>
      </c>
      <c r="G12" s="146">
        <v>800</v>
      </c>
      <c r="H12" s="24">
        <v>57000</v>
      </c>
      <c r="I12" s="37"/>
    </row>
    <row r="13" spans="1:9" ht="13.5" customHeight="1" hidden="1">
      <c r="A13" s="64" t="s">
        <v>110</v>
      </c>
      <c r="B13" s="41">
        <f t="shared" si="1"/>
        <v>3112</v>
      </c>
      <c r="C13" s="25">
        <v>1602</v>
      </c>
      <c r="D13" s="25">
        <v>1510</v>
      </c>
      <c r="E13" s="41">
        <f t="shared" si="0"/>
        <v>2572</v>
      </c>
      <c r="F13" s="39">
        <v>1077</v>
      </c>
      <c r="G13" s="146">
        <v>1495</v>
      </c>
      <c r="H13" s="24">
        <v>189990</v>
      </c>
      <c r="I13" s="37"/>
    </row>
    <row r="14" spans="1:9" ht="13.5" customHeight="1" hidden="1">
      <c r="A14" s="64" t="s">
        <v>111</v>
      </c>
      <c r="B14" s="41">
        <f t="shared" si="1"/>
        <v>0</v>
      </c>
      <c r="C14" s="25"/>
      <c r="D14" s="25"/>
      <c r="E14" s="41">
        <f t="shared" si="0"/>
        <v>50</v>
      </c>
      <c r="F14" s="39">
        <v>50</v>
      </c>
      <c r="G14" s="146"/>
      <c r="H14" s="24">
        <v>2000</v>
      </c>
      <c r="I14" s="37"/>
    </row>
    <row r="15" spans="1:9" ht="13.5" customHeight="1" hidden="1">
      <c r="A15" s="64" t="s">
        <v>112</v>
      </c>
      <c r="B15" s="41">
        <f t="shared" si="1"/>
        <v>0</v>
      </c>
      <c r="C15" s="148"/>
      <c r="D15" s="149"/>
      <c r="E15" s="41">
        <f t="shared" si="0"/>
        <v>0</v>
      </c>
      <c r="F15" s="148"/>
      <c r="G15" s="149"/>
      <c r="H15" s="24">
        <v>0</v>
      </c>
      <c r="I15" s="37"/>
    </row>
    <row r="16" spans="1:9" ht="13.5" customHeight="1" hidden="1">
      <c r="A16" s="64" t="s">
        <v>113</v>
      </c>
      <c r="B16" s="41">
        <f t="shared" si="1"/>
        <v>160</v>
      </c>
      <c r="C16" s="148">
        <v>160</v>
      </c>
      <c r="D16" s="149"/>
      <c r="E16" s="41">
        <f t="shared" si="0"/>
        <v>2040</v>
      </c>
      <c r="F16" s="148">
        <v>2040</v>
      </c>
      <c r="G16" s="149"/>
      <c r="H16" s="24">
        <v>51500</v>
      </c>
      <c r="I16" s="37"/>
    </row>
    <row r="17" spans="1:9" ht="13.5" customHeight="1">
      <c r="A17" s="64" t="s">
        <v>114</v>
      </c>
      <c r="B17" s="41">
        <f t="shared" si="1"/>
        <v>1305</v>
      </c>
      <c r="C17" s="148">
        <v>1305</v>
      </c>
      <c r="D17" s="149"/>
      <c r="E17" s="41">
        <f t="shared" si="0"/>
        <v>1104</v>
      </c>
      <c r="F17" s="148">
        <v>1104</v>
      </c>
      <c r="G17" s="149"/>
      <c r="H17" s="24">
        <v>55003</v>
      </c>
      <c r="I17" s="37"/>
    </row>
    <row r="18" spans="1:9" ht="13.5" customHeight="1">
      <c r="A18" s="64" t="s">
        <v>131</v>
      </c>
      <c r="B18" s="41">
        <f t="shared" si="1"/>
        <v>575</v>
      </c>
      <c r="C18" s="130">
        <v>575</v>
      </c>
      <c r="D18" s="138"/>
      <c r="E18" s="41">
        <f t="shared" si="0"/>
        <v>690</v>
      </c>
      <c r="F18" s="130">
        <v>690</v>
      </c>
      <c r="G18" s="138"/>
      <c r="H18" s="24">
        <v>39850</v>
      </c>
      <c r="I18" s="37"/>
    </row>
    <row r="19" spans="1:9" ht="13.5" customHeight="1">
      <c r="A19" s="64" t="s">
        <v>151</v>
      </c>
      <c r="B19" s="41">
        <f t="shared" si="1"/>
        <v>850</v>
      </c>
      <c r="C19" s="130">
        <v>850</v>
      </c>
      <c r="D19" s="138"/>
      <c r="E19" s="41">
        <f t="shared" si="0"/>
        <v>1450</v>
      </c>
      <c r="F19" s="130">
        <v>1450</v>
      </c>
      <c r="G19" s="138"/>
      <c r="H19" s="24">
        <v>135900</v>
      </c>
      <c r="I19" s="37"/>
    </row>
    <row r="20" spans="1:9" ht="13.5" customHeight="1">
      <c r="A20" s="64" t="s">
        <v>168</v>
      </c>
      <c r="B20" s="41">
        <v>1125</v>
      </c>
      <c r="C20" s="130"/>
      <c r="D20" s="138"/>
      <c r="E20" s="41">
        <v>5620</v>
      </c>
      <c r="F20" s="130"/>
      <c r="G20" s="138"/>
      <c r="H20" s="24">
        <v>249480</v>
      </c>
      <c r="I20" s="37"/>
    </row>
    <row r="21" spans="1:9" ht="13.5" customHeight="1">
      <c r="A21" s="64" t="s">
        <v>173</v>
      </c>
      <c r="B21" s="41">
        <f>B23+B28</f>
        <v>2610</v>
      </c>
      <c r="C21" s="26"/>
      <c r="D21" s="145"/>
      <c r="E21" s="41">
        <f>E23+E28</f>
        <v>4430</v>
      </c>
      <c r="F21" s="26"/>
      <c r="G21" s="145"/>
      <c r="H21" s="26">
        <f>H23+H28</f>
        <v>239574</v>
      </c>
      <c r="I21" s="37"/>
    </row>
    <row r="22" spans="1:9" ht="9" customHeight="1">
      <c r="A22" s="27"/>
      <c r="B22" s="108"/>
      <c r="C22" s="130"/>
      <c r="D22" s="138"/>
      <c r="E22" s="92"/>
      <c r="F22" s="130"/>
      <c r="G22" s="138"/>
      <c r="H22" s="53"/>
      <c r="I22" s="37"/>
    </row>
    <row r="23" spans="1:9" ht="13.5" customHeight="1">
      <c r="A23" s="30" t="s">
        <v>57</v>
      </c>
      <c r="B23" s="41">
        <f>B25+B26</f>
        <v>2610</v>
      </c>
      <c r="C23" s="26"/>
      <c r="D23" s="145"/>
      <c r="E23" s="41">
        <f>E25+E26</f>
        <v>4430</v>
      </c>
      <c r="F23" s="26"/>
      <c r="G23" s="145"/>
      <c r="H23" s="26">
        <f>H25+H26</f>
        <v>239574</v>
      </c>
      <c r="I23" s="37"/>
    </row>
    <row r="24" spans="1:9" ht="9" customHeight="1">
      <c r="A24" s="69"/>
      <c r="B24" s="125"/>
      <c r="C24" s="130"/>
      <c r="D24" s="138"/>
      <c r="E24" s="92"/>
      <c r="F24" s="130"/>
      <c r="G24" s="138"/>
      <c r="H24" s="53"/>
      <c r="I24" s="37"/>
    </row>
    <row r="25" spans="1:9" ht="13.5" customHeight="1">
      <c r="A25" s="85" t="s">
        <v>116</v>
      </c>
      <c r="B25" s="41">
        <v>0</v>
      </c>
      <c r="C25" s="130"/>
      <c r="D25" s="138"/>
      <c r="E25" s="41">
        <v>920</v>
      </c>
      <c r="F25" s="144"/>
      <c r="G25" s="138"/>
      <c r="H25" s="53">
        <v>60064</v>
      </c>
      <c r="I25" s="220"/>
    </row>
    <row r="26" spans="1:9" ht="13.5" customHeight="1">
      <c r="A26" s="71" t="s">
        <v>62</v>
      </c>
      <c r="B26" s="121">
        <v>2610</v>
      </c>
      <c r="C26" s="133"/>
      <c r="D26" s="143"/>
      <c r="E26" s="121">
        <v>3510</v>
      </c>
      <c r="F26" s="153"/>
      <c r="G26" s="143"/>
      <c r="H26" s="63">
        <v>179510</v>
      </c>
      <c r="I26" s="37"/>
    </row>
    <row r="27" spans="1:9" ht="6" customHeight="1" hidden="1">
      <c r="A27" s="85"/>
      <c r="B27" s="127"/>
      <c r="C27" s="184"/>
      <c r="D27" s="160"/>
      <c r="E27" s="125"/>
      <c r="F27" s="184"/>
      <c r="G27" s="160"/>
      <c r="H27" s="53"/>
      <c r="I27" s="37"/>
    </row>
    <row r="28" spans="1:9" ht="13.5" customHeight="1" hidden="1">
      <c r="A28" s="30" t="s">
        <v>58</v>
      </c>
      <c r="B28" s="41">
        <f>SUM(B30)</f>
        <v>0</v>
      </c>
      <c r="C28" s="130"/>
      <c r="D28" s="138"/>
      <c r="E28" s="41">
        <f>SUM(E30)</f>
        <v>0</v>
      </c>
      <c r="F28" s="130"/>
      <c r="G28" s="138"/>
      <c r="H28" s="26">
        <f>SUM(H30)</f>
        <v>0</v>
      </c>
      <c r="I28" s="37"/>
    </row>
    <row r="29" spans="1:9" ht="6" customHeight="1" hidden="1">
      <c r="A29" s="69"/>
      <c r="B29" s="125"/>
      <c r="C29" s="130"/>
      <c r="D29" s="138"/>
      <c r="E29" s="92"/>
      <c r="F29" s="130"/>
      <c r="G29" s="138"/>
      <c r="H29" s="53"/>
      <c r="I29" s="37"/>
    </row>
    <row r="30" spans="1:9" ht="13.5" customHeight="1" hidden="1">
      <c r="A30" s="71" t="s">
        <v>105</v>
      </c>
      <c r="B30" s="121">
        <f>SUM(C30,D30)</f>
        <v>0</v>
      </c>
      <c r="C30" s="130"/>
      <c r="D30" s="138"/>
      <c r="E30" s="121">
        <v>0</v>
      </c>
      <c r="F30" s="144"/>
      <c r="G30" s="138"/>
      <c r="H30" s="63">
        <v>0</v>
      </c>
      <c r="I30" s="37"/>
    </row>
    <row r="31" spans="2:9" ht="15" customHeight="1">
      <c r="B31" s="38"/>
      <c r="C31" s="134"/>
      <c r="D31" s="134"/>
      <c r="E31" s="38"/>
      <c r="F31" s="185"/>
      <c r="G31" s="134"/>
      <c r="H31" s="65"/>
      <c r="I31" s="37"/>
    </row>
    <row r="32" spans="3:7" ht="16.5">
      <c r="C32" s="37"/>
      <c r="D32" s="37"/>
      <c r="F32" s="37"/>
      <c r="G32" s="37"/>
    </row>
    <row r="33" spans="3:4" ht="16.5">
      <c r="C33" s="37"/>
      <c r="D33" s="37"/>
    </row>
  </sheetData>
  <printOptions horizontalCentered="1"/>
  <pageMargins left="0.5905511811023623" right="0.7874015748031497" top="4.330708661417323" bottom="0.984251968503937" header="0.31496062992125984" footer="0.3149606299212598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29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7.75" customHeight="1">
      <c r="A1" s="15" t="s">
        <v>149</v>
      </c>
      <c r="B1" s="15"/>
      <c r="C1" s="15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12" t="s">
        <v>97</v>
      </c>
      <c r="C2" s="18" t="s">
        <v>96</v>
      </c>
      <c r="D2" s="19"/>
      <c r="E2" s="117" t="s">
        <v>100</v>
      </c>
      <c r="F2" s="20" t="s">
        <v>30</v>
      </c>
      <c r="G2" s="20"/>
      <c r="H2" s="87" t="s">
        <v>90</v>
      </c>
    </row>
    <row r="3" spans="1:8" ht="18" customHeight="1">
      <c r="A3" s="9" t="s">
        <v>56</v>
      </c>
      <c r="B3" s="115" t="s">
        <v>98</v>
      </c>
      <c r="C3" s="20" t="s">
        <v>2</v>
      </c>
      <c r="D3" s="116" t="s">
        <v>3</v>
      </c>
      <c r="E3" s="118" t="s">
        <v>98</v>
      </c>
      <c r="F3" s="20" t="s">
        <v>2</v>
      </c>
      <c r="G3" s="20" t="s">
        <v>3</v>
      </c>
      <c r="H3" s="21" t="s">
        <v>4</v>
      </c>
    </row>
    <row r="4" spans="1:8" ht="15" customHeight="1" hidden="1">
      <c r="A4" s="10" t="s">
        <v>5</v>
      </c>
      <c r="B4" s="10"/>
      <c r="C4" s="24">
        <v>2128</v>
      </c>
      <c r="D4" s="25">
        <v>1150</v>
      </c>
      <c r="E4" s="25"/>
      <c r="F4" s="25">
        <v>5870</v>
      </c>
      <c r="G4" s="25">
        <v>550</v>
      </c>
      <c r="H4" s="38">
        <v>188687</v>
      </c>
    </row>
    <row r="5" spans="1:8" ht="15" customHeight="1" hidden="1">
      <c r="A5" s="10" t="s">
        <v>6</v>
      </c>
      <c r="B5" s="10"/>
      <c r="C5" s="24">
        <v>0</v>
      </c>
      <c r="D5" s="25">
        <v>0</v>
      </c>
      <c r="E5" s="25"/>
      <c r="F5" s="25">
        <v>0</v>
      </c>
      <c r="G5" s="25">
        <v>75</v>
      </c>
      <c r="H5" s="38">
        <v>2500</v>
      </c>
    </row>
    <row r="6" spans="1:8" ht="15" customHeight="1" hidden="1">
      <c r="A6" s="10" t="s">
        <v>7</v>
      </c>
      <c r="B6" s="10"/>
      <c r="C6" s="24">
        <v>0</v>
      </c>
      <c r="D6" s="25">
        <v>2075</v>
      </c>
      <c r="E6" s="25"/>
      <c r="F6" s="25">
        <v>4</v>
      </c>
      <c r="G6" s="25">
        <v>2401</v>
      </c>
      <c r="H6" s="38">
        <v>110914</v>
      </c>
    </row>
    <row r="7" spans="1:8" ht="15" customHeight="1" hidden="1">
      <c r="A7" s="10" t="s">
        <v>8</v>
      </c>
      <c r="B7" s="10"/>
      <c r="C7" s="24">
        <v>0</v>
      </c>
      <c r="D7" s="24">
        <v>0</v>
      </c>
      <c r="E7" s="24"/>
      <c r="F7" s="24">
        <v>0</v>
      </c>
      <c r="G7" s="25">
        <v>0</v>
      </c>
      <c r="H7" s="38">
        <v>0</v>
      </c>
    </row>
    <row r="8" spans="1:8" ht="15" customHeight="1" hidden="1">
      <c r="A8" s="10" t="s">
        <v>32</v>
      </c>
      <c r="B8" s="10"/>
      <c r="C8" s="24">
        <v>755</v>
      </c>
      <c r="D8" s="24">
        <v>6076</v>
      </c>
      <c r="E8" s="24"/>
      <c r="F8" s="24">
        <v>669</v>
      </c>
      <c r="G8" s="25">
        <v>15765</v>
      </c>
      <c r="H8" s="38">
        <v>1674708</v>
      </c>
    </row>
    <row r="9" spans="1:8" ht="15" customHeight="1" hidden="1">
      <c r="A9" s="10" t="s">
        <v>35</v>
      </c>
      <c r="B9" s="10"/>
      <c r="C9" s="24">
        <v>0</v>
      </c>
      <c r="D9" s="24">
        <v>11102</v>
      </c>
      <c r="E9" s="24"/>
      <c r="F9" s="24">
        <v>0</v>
      </c>
      <c r="G9" s="24">
        <v>1510</v>
      </c>
      <c r="H9" s="24">
        <v>205310</v>
      </c>
    </row>
    <row r="10" spans="1:8" ht="15" customHeight="1" hidden="1">
      <c r="A10" s="10" t="s">
        <v>36</v>
      </c>
      <c r="B10" s="41">
        <f aca="true" t="shared" si="0" ref="B10:B19">SUM(C10,D10)</f>
        <v>200</v>
      </c>
      <c r="C10" s="24">
        <v>0</v>
      </c>
      <c r="D10" s="39">
        <v>200</v>
      </c>
      <c r="E10" s="41">
        <f aca="true" t="shared" si="1" ref="E10:E19">SUM(F10,G10)</f>
        <v>805</v>
      </c>
      <c r="F10" s="39">
        <v>0</v>
      </c>
      <c r="G10" s="39">
        <v>805</v>
      </c>
      <c r="H10" s="39">
        <v>46935</v>
      </c>
    </row>
    <row r="11" spans="1:8" ht="15" customHeight="1" hidden="1">
      <c r="A11" s="10" t="s">
        <v>54</v>
      </c>
      <c r="B11" s="41">
        <f t="shared" si="0"/>
        <v>3110</v>
      </c>
      <c r="C11" s="24">
        <v>0</v>
      </c>
      <c r="D11" s="39">
        <v>3110</v>
      </c>
      <c r="E11" s="41">
        <f t="shared" si="1"/>
        <v>1200</v>
      </c>
      <c r="F11" s="39">
        <v>0</v>
      </c>
      <c r="G11" s="39">
        <v>1200</v>
      </c>
      <c r="H11" s="39">
        <v>189531</v>
      </c>
    </row>
    <row r="12" spans="1:8" ht="14.25" customHeight="1" hidden="1">
      <c r="A12" s="64" t="s">
        <v>109</v>
      </c>
      <c r="B12" s="41">
        <f t="shared" si="0"/>
        <v>250</v>
      </c>
      <c r="C12" s="24">
        <v>0</v>
      </c>
      <c r="D12" s="39">
        <v>250</v>
      </c>
      <c r="E12" s="41">
        <f t="shared" si="1"/>
        <v>1300</v>
      </c>
      <c r="F12" s="39">
        <v>0</v>
      </c>
      <c r="G12" s="39">
        <v>1300</v>
      </c>
      <c r="H12" s="39">
        <v>62000</v>
      </c>
    </row>
    <row r="13" spans="1:8" ht="14.25" customHeight="1" hidden="1">
      <c r="A13" s="64" t="s">
        <v>110</v>
      </c>
      <c r="B13" s="41">
        <f t="shared" si="0"/>
        <v>2732</v>
      </c>
      <c r="C13" s="24">
        <v>999</v>
      </c>
      <c r="D13" s="39">
        <v>1733</v>
      </c>
      <c r="E13" s="41">
        <f t="shared" si="1"/>
        <v>3837</v>
      </c>
      <c r="F13" s="39">
        <v>2797</v>
      </c>
      <c r="G13" s="39">
        <v>1040</v>
      </c>
      <c r="H13" s="39">
        <v>328476</v>
      </c>
    </row>
    <row r="14" spans="1:8" ht="14.25" customHeight="1" hidden="1">
      <c r="A14" s="64" t="s">
        <v>111</v>
      </c>
      <c r="B14" s="41">
        <f t="shared" si="0"/>
        <v>0</v>
      </c>
      <c r="C14" s="24"/>
      <c r="D14" s="39"/>
      <c r="E14" s="41">
        <f t="shared" si="1"/>
        <v>0</v>
      </c>
      <c r="F14" s="39"/>
      <c r="G14" s="39"/>
      <c r="H14" s="39">
        <v>0</v>
      </c>
    </row>
    <row r="15" spans="1:8" ht="14.25" customHeight="1" hidden="1">
      <c r="A15" s="64" t="s">
        <v>112</v>
      </c>
      <c r="B15" s="41">
        <f t="shared" si="0"/>
        <v>150</v>
      </c>
      <c r="C15" s="24">
        <v>150</v>
      </c>
      <c r="D15" s="39"/>
      <c r="E15" s="41">
        <f t="shared" si="1"/>
        <v>60</v>
      </c>
      <c r="F15" s="148">
        <v>60</v>
      </c>
      <c r="G15" s="152"/>
      <c r="H15" s="39">
        <v>10000</v>
      </c>
    </row>
    <row r="16" spans="1:8" ht="14.25" customHeight="1" hidden="1">
      <c r="A16" s="64" t="s">
        <v>113</v>
      </c>
      <c r="B16" s="41">
        <f t="shared" si="0"/>
        <v>750</v>
      </c>
      <c r="C16" s="24">
        <v>750</v>
      </c>
      <c r="D16" s="39"/>
      <c r="E16" s="41">
        <f t="shared" si="1"/>
        <v>4150</v>
      </c>
      <c r="F16" s="148">
        <v>4150</v>
      </c>
      <c r="G16" s="152"/>
      <c r="H16" s="39">
        <v>119500</v>
      </c>
    </row>
    <row r="17" spans="1:8" ht="14.25" customHeight="1">
      <c r="A17" s="64" t="s">
        <v>114</v>
      </c>
      <c r="B17" s="41">
        <f t="shared" si="0"/>
        <v>3390</v>
      </c>
      <c r="C17" s="24">
        <v>3390</v>
      </c>
      <c r="D17" s="39"/>
      <c r="E17" s="41">
        <f t="shared" si="1"/>
        <v>2360</v>
      </c>
      <c r="F17" s="148">
        <v>2360</v>
      </c>
      <c r="G17" s="152"/>
      <c r="H17" s="39">
        <v>136315</v>
      </c>
    </row>
    <row r="18" spans="1:8" ht="14.25" customHeight="1">
      <c r="A18" s="64" t="s">
        <v>131</v>
      </c>
      <c r="B18" s="41">
        <f t="shared" si="0"/>
        <v>425</v>
      </c>
      <c r="C18" s="130">
        <v>425</v>
      </c>
      <c r="D18" s="138"/>
      <c r="E18" s="41">
        <f t="shared" si="1"/>
        <v>3950</v>
      </c>
      <c r="F18" s="130">
        <v>3950</v>
      </c>
      <c r="G18" s="134"/>
      <c r="H18" s="39">
        <v>198090</v>
      </c>
    </row>
    <row r="19" spans="1:8" ht="14.25" customHeight="1">
      <c r="A19" s="64" t="s">
        <v>151</v>
      </c>
      <c r="B19" s="41">
        <f t="shared" si="0"/>
        <v>870</v>
      </c>
      <c r="C19" s="130">
        <v>870</v>
      </c>
      <c r="D19" s="138"/>
      <c r="E19" s="41">
        <f t="shared" si="1"/>
        <v>2070</v>
      </c>
      <c r="F19" s="130">
        <v>2070</v>
      </c>
      <c r="G19" s="134"/>
      <c r="H19" s="39">
        <v>110350</v>
      </c>
    </row>
    <row r="20" spans="1:8" ht="14.25" customHeight="1">
      <c r="A20" s="64" t="s">
        <v>168</v>
      </c>
      <c r="B20" s="41">
        <v>672</v>
      </c>
      <c r="C20" s="130"/>
      <c r="D20" s="138"/>
      <c r="E20" s="41">
        <v>7305</v>
      </c>
      <c r="F20" s="130"/>
      <c r="G20" s="134"/>
      <c r="H20" s="39">
        <v>290850</v>
      </c>
    </row>
    <row r="21" spans="1:9" ht="14.25" customHeight="1">
      <c r="A21" s="64" t="s">
        <v>173</v>
      </c>
      <c r="B21" s="41">
        <f>B23</f>
        <v>5900</v>
      </c>
      <c r="C21" s="26"/>
      <c r="D21" s="145"/>
      <c r="E21" s="41">
        <f>E23</f>
        <v>10990</v>
      </c>
      <c r="F21" s="26"/>
      <c r="G21" s="145"/>
      <c r="H21" s="26">
        <f>H23</f>
        <v>734060</v>
      </c>
      <c r="I21" s="37"/>
    </row>
    <row r="22" spans="1:8" ht="6" customHeight="1">
      <c r="A22" s="27"/>
      <c r="B22" s="108"/>
      <c r="C22" s="130"/>
      <c r="D22" s="138"/>
      <c r="E22" s="92"/>
      <c r="F22" s="130"/>
      <c r="G22" s="138"/>
      <c r="H22" s="53"/>
    </row>
    <row r="23" spans="1:9" ht="14.25" customHeight="1">
      <c r="A23" s="30" t="s">
        <v>57</v>
      </c>
      <c r="B23" s="123">
        <f>SUM(B25:B28)</f>
        <v>5900</v>
      </c>
      <c r="C23" s="31"/>
      <c r="D23" s="30"/>
      <c r="E23" s="123">
        <f>SUM(E25:E28)</f>
        <v>10990</v>
      </c>
      <c r="F23" s="31"/>
      <c r="G23" s="30"/>
      <c r="H23" s="31">
        <f>SUM(H25:H28)</f>
        <v>734060</v>
      </c>
      <c r="I23" s="37"/>
    </row>
    <row r="24" spans="1:8" ht="6" customHeight="1">
      <c r="A24" s="69"/>
      <c r="B24" s="125"/>
      <c r="C24" s="130"/>
      <c r="D24" s="138"/>
      <c r="E24" s="92"/>
      <c r="F24" s="130"/>
      <c r="G24" s="134"/>
      <c r="H24" s="53"/>
    </row>
    <row r="25" spans="1:8" s="84" customFormat="1" ht="13.5" customHeight="1">
      <c r="A25" s="85" t="s">
        <v>40</v>
      </c>
      <c r="B25" s="41">
        <f>SUM(C25,D25)</f>
        <v>0</v>
      </c>
      <c r="C25" s="53"/>
      <c r="D25" s="69"/>
      <c r="E25" s="41">
        <v>500</v>
      </c>
      <c r="F25" s="53"/>
      <c r="G25" s="69"/>
      <c r="H25" s="53">
        <v>16000</v>
      </c>
    </row>
    <row r="26" spans="1:8" ht="13.5" customHeight="1">
      <c r="A26" s="64" t="s">
        <v>63</v>
      </c>
      <c r="B26" s="41">
        <v>2310</v>
      </c>
      <c r="C26" s="130"/>
      <c r="D26" s="138"/>
      <c r="E26" s="41">
        <v>7550</v>
      </c>
      <c r="F26" s="130"/>
      <c r="G26" s="134"/>
      <c r="H26" s="53">
        <v>340860</v>
      </c>
    </row>
    <row r="27" spans="1:8" ht="13.5" customHeight="1">
      <c r="A27" s="64" t="s">
        <v>71</v>
      </c>
      <c r="B27" s="41">
        <v>3190</v>
      </c>
      <c r="C27" s="130"/>
      <c r="D27" s="138"/>
      <c r="E27" s="41">
        <v>1730</v>
      </c>
      <c r="F27" s="130"/>
      <c r="G27" s="134"/>
      <c r="H27" s="53">
        <v>302600</v>
      </c>
    </row>
    <row r="28" spans="1:8" ht="13.5" customHeight="1">
      <c r="A28" s="71" t="s">
        <v>48</v>
      </c>
      <c r="B28" s="121">
        <v>400</v>
      </c>
      <c r="C28" s="130"/>
      <c r="D28" s="138"/>
      <c r="E28" s="121">
        <v>1210</v>
      </c>
      <c r="F28" s="130"/>
      <c r="G28" s="134"/>
      <c r="H28" s="63">
        <v>74600</v>
      </c>
    </row>
    <row r="29" spans="3:7" ht="16.5">
      <c r="C29" s="37"/>
      <c r="D29" s="37"/>
      <c r="F29" s="37"/>
      <c r="G29" s="37"/>
    </row>
  </sheetData>
  <printOptions horizontalCentered="1"/>
  <pageMargins left="0.5905511811023623" right="0.7874015748031497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I35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30" customHeight="1">
      <c r="A1" s="15" t="s">
        <v>142</v>
      </c>
      <c r="B1" s="15"/>
      <c r="C1" s="15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12" t="s">
        <v>97</v>
      </c>
      <c r="C2" s="18" t="s">
        <v>96</v>
      </c>
      <c r="D2" s="19"/>
      <c r="E2" s="117" t="s">
        <v>100</v>
      </c>
      <c r="F2" s="20" t="s">
        <v>30</v>
      </c>
      <c r="G2" s="20"/>
      <c r="H2" s="87" t="s">
        <v>90</v>
      </c>
    </row>
    <row r="3" spans="1:8" ht="18" customHeight="1">
      <c r="A3" s="9" t="s">
        <v>56</v>
      </c>
      <c r="B3" s="115" t="s">
        <v>98</v>
      </c>
      <c r="C3" s="20" t="s">
        <v>2</v>
      </c>
      <c r="D3" s="116" t="s">
        <v>3</v>
      </c>
      <c r="E3" s="118" t="s">
        <v>98</v>
      </c>
      <c r="F3" s="20" t="s">
        <v>2</v>
      </c>
      <c r="G3" s="20" t="s">
        <v>3</v>
      </c>
      <c r="H3" s="21" t="s">
        <v>4</v>
      </c>
    </row>
    <row r="4" spans="1:8" ht="15" customHeight="1" hidden="1">
      <c r="A4" s="23" t="s">
        <v>5</v>
      </c>
      <c r="B4" s="23"/>
      <c r="C4" s="24">
        <v>300</v>
      </c>
      <c r="D4" s="25">
        <v>304</v>
      </c>
      <c r="E4" s="25"/>
      <c r="F4" s="25">
        <v>610</v>
      </c>
      <c r="G4" s="25">
        <v>3840</v>
      </c>
      <c r="H4" s="38">
        <v>105384</v>
      </c>
    </row>
    <row r="5" spans="1:8" ht="15" customHeight="1" hidden="1">
      <c r="A5" s="23" t="s">
        <v>6</v>
      </c>
      <c r="B5" s="23"/>
      <c r="C5" s="24">
        <v>0</v>
      </c>
      <c r="D5" s="25">
        <v>0</v>
      </c>
      <c r="E5" s="25"/>
      <c r="F5" s="25" t="s">
        <v>31</v>
      </c>
      <c r="G5" s="25">
        <v>0</v>
      </c>
      <c r="H5" s="38">
        <v>0</v>
      </c>
    </row>
    <row r="6" spans="1:8" ht="15" customHeight="1" hidden="1">
      <c r="A6" s="23" t="s">
        <v>7</v>
      </c>
      <c r="B6" s="23"/>
      <c r="C6" s="24">
        <v>200</v>
      </c>
      <c r="D6" s="25">
        <v>974</v>
      </c>
      <c r="E6" s="25"/>
      <c r="F6" s="25">
        <v>10</v>
      </c>
      <c r="G6" s="25">
        <v>2655</v>
      </c>
      <c r="H6" s="38">
        <v>67745</v>
      </c>
    </row>
    <row r="7" spans="1:8" ht="15" customHeight="1" hidden="1">
      <c r="A7" s="23" t="s">
        <v>8</v>
      </c>
      <c r="B7" s="23"/>
      <c r="C7" s="24">
        <v>0</v>
      </c>
      <c r="D7" s="24">
        <v>0</v>
      </c>
      <c r="E7" s="24"/>
      <c r="F7" s="24">
        <v>0</v>
      </c>
      <c r="G7" s="25">
        <v>0</v>
      </c>
      <c r="H7" s="38">
        <v>0</v>
      </c>
    </row>
    <row r="8" spans="1:8" ht="15" customHeight="1" hidden="1">
      <c r="A8" s="23" t="s">
        <v>32</v>
      </c>
      <c r="B8" s="23"/>
      <c r="C8" s="24">
        <v>0</v>
      </c>
      <c r="D8" s="24">
        <v>20</v>
      </c>
      <c r="E8" s="24"/>
      <c r="F8" s="24">
        <v>880</v>
      </c>
      <c r="G8" s="25">
        <v>9835</v>
      </c>
      <c r="H8" s="38">
        <v>217771</v>
      </c>
    </row>
    <row r="9" spans="1:8" ht="15" customHeight="1" hidden="1">
      <c r="A9" s="23" t="s">
        <v>35</v>
      </c>
      <c r="B9" s="23"/>
      <c r="C9" s="24">
        <v>0</v>
      </c>
      <c r="D9" s="24">
        <v>30</v>
      </c>
      <c r="E9" s="24"/>
      <c r="F9" s="24">
        <v>0</v>
      </c>
      <c r="G9" s="24">
        <v>13640</v>
      </c>
      <c r="H9" s="24">
        <v>313166</v>
      </c>
    </row>
    <row r="10" spans="1:8" ht="15" customHeight="1" hidden="1">
      <c r="A10" s="23" t="s">
        <v>36</v>
      </c>
      <c r="B10" s="41">
        <f>SUM(C10,D10)</f>
        <v>0</v>
      </c>
      <c r="C10" s="25">
        <v>0</v>
      </c>
      <c r="D10" s="25">
        <v>0</v>
      </c>
      <c r="E10" s="41">
        <f aca="true" t="shared" si="0" ref="E10:E19">SUM(F10,G10)</f>
        <v>11436</v>
      </c>
      <c r="F10" s="39">
        <v>0</v>
      </c>
      <c r="G10" s="39">
        <v>11436</v>
      </c>
      <c r="H10" s="39">
        <v>232561</v>
      </c>
    </row>
    <row r="11" spans="1:8" ht="15" customHeight="1" hidden="1">
      <c r="A11" s="11" t="s">
        <v>54</v>
      </c>
      <c r="B11" s="41">
        <f aca="true" t="shared" si="1" ref="B11:B19">SUM(C11,D11)</f>
        <v>100</v>
      </c>
      <c r="C11" s="25">
        <v>0</v>
      </c>
      <c r="D11" s="25">
        <v>100</v>
      </c>
      <c r="E11" s="41">
        <f t="shared" si="0"/>
        <v>4295</v>
      </c>
      <c r="F11" s="39">
        <v>0</v>
      </c>
      <c r="G11" s="39">
        <v>4295</v>
      </c>
      <c r="H11" s="39">
        <v>62600</v>
      </c>
    </row>
    <row r="12" spans="1:8" ht="14.25" customHeight="1" hidden="1">
      <c r="A12" s="64" t="s">
        <v>109</v>
      </c>
      <c r="B12" s="41">
        <f t="shared" si="1"/>
        <v>160</v>
      </c>
      <c r="C12" s="25">
        <v>0</v>
      </c>
      <c r="D12" s="25">
        <v>160</v>
      </c>
      <c r="E12" s="41">
        <f t="shared" si="0"/>
        <v>5040</v>
      </c>
      <c r="F12" s="39">
        <v>0</v>
      </c>
      <c r="G12" s="39">
        <v>5040</v>
      </c>
      <c r="H12" s="39">
        <v>121400</v>
      </c>
    </row>
    <row r="13" spans="1:8" ht="13.5" customHeight="1" hidden="1">
      <c r="A13" s="64" t="s">
        <v>110</v>
      </c>
      <c r="B13" s="41">
        <f t="shared" si="1"/>
        <v>2152</v>
      </c>
      <c r="C13" s="25">
        <v>82</v>
      </c>
      <c r="D13" s="25">
        <v>2070</v>
      </c>
      <c r="E13" s="41">
        <f t="shared" si="0"/>
        <v>670</v>
      </c>
      <c r="F13" s="39">
        <v>0</v>
      </c>
      <c r="G13" s="39">
        <v>670</v>
      </c>
      <c r="H13" s="39">
        <v>99700</v>
      </c>
    </row>
    <row r="14" spans="1:8" ht="13.5" customHeight="1" hidden="1">
      <c r="A14" s="64" t="s">
        <v>111</v>
      </c>
      <c r="B14" s="41">
        <f t="shared" si="1"/>
        <v>1500</v>
      </c>
      <c r="C14" s="25">
        <v>1500</v>
      </c>
      <c r="D14" s="25"/>
      <c r="E14" s="41">
        <f t="shared" si="0"/>
        <v>0</v>
      </c>
      <c r="F14" s="39"/>
      <c r="G14" s="39"/>
      <c r="H14" s="39">
        <v>9000</v>
      </c>
    </row>
    <row r="15" spans="1:8" ht="13.5" customHeight="1" hidden="1">
      <c r="A15" s="64" t="s">
        <v>112</v>
      </c>
      <c r="B15" s="41">
        <f t="shared" si="1"/>
        <v>0</v>
      </c>
      <c r="C15" s="25"/>
      <c r="D15" s="25"/>
      <c r="E15" s="41">
        <f t="shared" si="0"/>
        <v>300</v>
      </c>
      <c r="F15" s="39">
        <v>300</v>
      </c>
      <c r="G15" s="39"/>
      <c r="H15" s="39">
        <v>9000</v>
      </c>
    </row>
    <row r="16" spans="1:8" ht="13.5" customHeight="1" hidden="1">
      <c r="A16" s="64" t="s">
        <v>113</v>
      </c>
      <c r="B16" s="41">
        <f t="shared" si="1"/>
        <v>1200</v>
      </c>
      <c r="C16" s="24">
        <v>1200</v>
      </c>
      <c r="D16" s="146"/>
      <c r="E16" s="41">
        <f t="shared" si="0"/>
        <v>400</v>
      </c>
      <c r="F16" s="39">
        <v>400</v>
      </c>
      <c r="G16" s="39"/>
      <c r="H16" s="39">
        <v>19600</v>
      </c>
    </row>
    <row r="17" spans="1:8" ht="14.25" customHeight="1">
      <c r="A17" s="64" t="s">
        <v>114</v>
      </c>
      <c r="B17" s="41">
        <f t="shared" si="1"/>
        <v>5550</v>
      </c>
      <c r="C17" s="24">
        <v>5550</v>
      </c>
      <c r="D17" s="146"/>
      <c r="E17" s="41">
        <f t="shared" si="0"/>
        <v>1810</v>
      </c>
      <c r="F17" s="39">
        <v>1810</v>
      </c>
      <c r="G17" s="39"/>
      <c r="H17" s="39">
        <v>119363</v>
      </c>
    </row>
    <row r="18" spans="1:8" s="84" customFormat="1" ht="13.5" customHeight="1">
      <c r="A18" s="64" t="s">
        <v>131</v>
      </c>
      <c r="B18" s="41">
        <f t="shared" si="1"/>
        <v>350</v>
      </c>
      <c r="C18" s="269">
        <v>350</v>
      </c>
      <c r="D18" s="166"/>
      <c r="E18" s="41">
        <f t="shared" si="0"/>
        <v>200</v>
      </c>
      <c r="F18" s="134">
        <v>200</v>
      </c>
      <c r="G18" s="134"/>
      <c r="H18" s="39">
        <v>16650</v>
      </c>
    </row>
    <row r="19" spans="1:8" s="84" customFormat="1" ht="13.5" customHeight="1">
      <c r="A19" s="64" t="s">
        <v>151</v>
      </c>
      <c r="B19" s="41">
        <f t="shared" si="1"/>
        <v>25</v>
      </c>
      <c r="C19" s="269">
        <v>25</v>
      </c>
      <c r="D19" s="166"/>
      <c r="E19" s="41">
        <f t="shared" si="0"/>
        <v>1690</v>
      </c>
      <c r="F19" s="134">
        <v>1690</v>
      </c>
      <c r="G19" s="134"/>
      <c r="H19" s="39">
        <v>46430</v>
      </c>
    </row>
    <row r="20" spans="1:8" s="84" customFormat="1" ht="13.5" customHeight="1">
      <c r="A20" s="64" t="s">
        <v>168</v>
      </c>
      <c r="B20" s="41">
        <v>7930</v>
      </c>
      <c r="C20" s="269"/>
      <c r="D20" s="166"/>
      <c r="E20" s="41">
        <v>3500</v>
      </c>
      <c r="F20" s="134"/>
      <c r="G20" s="134"/>
      <c r="H20" s="39">
        <v>341700</v>
      </c>
    </row>
    <row r="21" spans="1:9" s="84" customFormat="1" ht="13.5" customHeight="1">
      <c r="A21" s="64" t="s">
        <v>173</v>
      </c>
      <c r="B21" s="41">
        <f>B23</f>
        <v>10110</v>
      </c>
      <c r="C21" s="26"/>
      <c r="D21" s="145"/>
      <c r="E21" s="41">
        <f>E23</f>
        <v>15180</v>
      </c>
      <c r="F21" s="26"/>
      <c r="G21" s="145"/>
      <c r="H21" s="26">
        <f>H23</f>
        <v>712600</v>
      </c>
      <c r="I21" s="38"/>
    </row>
    <row r="22" spans="1:8" s="84" customFormat="1" ht="5.25" customHeight="1">
      <c r="A22" s="10"/>
      <c r="B22" s="41"/>
      <c r="C22" s="269"/>
      <c r="D22" s="166"/>
      <c r="E22" s="41"/>
      <c r="F22" s="134"/>
      <c r="G22" s="134"/>
      <c r="H22" s="39"/>
    </row>
    <row r="23" spans="1:9" ht="13.5" customHeight="1">
      <c r="A23" s="61" t="s">
        <v>57</v>
      </c>
      <c r="B23" s="41">
        <f>SUM(B25:B35)</f>
        <v>10110</v>
      </c>
      <c r="C23" s="26"/>
      <c r="D23" s="145"/>
      <c r="E23" s="41">
        <f>SUM(E25:E35)</f>
        <v>15180</v>
      </c>
      <c r="F23" s="26"/>
      <c r="G23" s="145"/>
      <c r="H23" s="26">
        <f>SUM(H25:H29)</f>
        <v>712600</v>
      </c>
      <c r="I23" s="37"/>
    </row>
    <row r="24" spans="1:8" ht="5.25" customHeight="1">
      <c r="A24" s="65"/>
      <c r="B24" s="125"/>
      <c r="C24" s="269"/>
      <c r="D24" s="166"/>
      <c r="E24" s="125"/>
      <c r="F24" s="134"/>
      <c r="G24" s="134"/>
      <c r="H24" s="65"/>
    </row>
    <row r="25" spans="1:8" ht="13.5" customHeight="1">
      <c r="A25" s="10" t="s">
        <v>67</v>
      </c>
      <c r="B25" s="41">
        <v>4160</v>
      </c>
      <c r="C25" s="269"/>
      <c r="D25" s="166"/>
      <c r="E25" s="41">
        <v>1120</v>
      </c>
      <c r="F25" s="134"/>
      <c r="G25" s="134"/>
      <c r="H25" s="65">
        <v>129300</v>
      </c>
    </row>
    <row r="26" spans="1:8" ht="13.5" customHeight="1">
      <c r="A26" s="10" t="s">
        <v>71</v>
      </c>
      <c r="B26" s="41">
        <v>150</v>
      </c>
      <c r="C26" s="269"/>
      <c r="D26" s="166"/>
      <c r="E26" s="41">
        <v>950</v>
      </c>
      <c r="F26" s="134"/>
      <c r="G26" s="134"/>
      <c r="H26" s="65">
        <v>55500</v>
      </c>
    </row>
    <row r="27" spans="1:8" ht="13.5" customHeight="1">
      <c r="A27" s="10" t="s">
        <v>55</v>
      </c>
      <c r="B27" s="41">
        <v>5800</v>
      </c>
      <c r="C27" s="269"/>
      <c r="D27" s="166"/>
      <c r="E27" s="41">
        <v>12550</v>
      </c>
      <c r="F27" s="134"/>
      <c r="G27" s="134"/>
      <c r="H27" s="65">
        <v>508800</v>
      </c>
    </row>
    <row r="28" spans="1:8" ht="13.5" customHeight="1">
      <c r="A28" s="64" t="s">
        <v>45</v>
      </c>
      <c r="B28" s="41">
        <f>SUM(C28,D28)</f>
        <v>0</v>
      </c>
      <c r="C28" s="92">
        <v>0</v>
      </c>
      <c r="D28" s="92"/>
      <c r="E28" s="41">
        <v>250</v>
      </c>
      <c r="F28" s="91"/>
      <c r="G28" s="99"/>
      <c r="H28" s="53">
        <v>8000</v>
      </c>
    </row>
    <row r="29" spans="1:8" ht="13.5" customHeight="1">
      <c r="A29" s="68" t="s">
        <v>117</v>
      </c>
      <c r="B29" s="121">
        <f>SUM(C29,D29)</f>
        <v>0</v>
      </c>
      <c r="C29" s="291">
        <v>0</v>
      </c>
      <c r="D29" s="96"/>
      <c r="E29" s="121">
        <v>310</v>
      </c>
      <c r="F29" s="93"/>
      <c r="G29" s="154"/>
      <c r="H29" s="88">
        <v>11000</v>
      </c>
    </row>
    <row r="30" spans="1:8" ht="9.75" customHeight="1" hidden="1">
      <c r="A30" s="51"/>
      <c r="B30" s="52"/>
      <c r="C30" s="91"/>
      <c r="D30" s="91"/>
      <c r="E30" s="91"/>
      <c r="F30" s="91"/>
      <c r="G30" s="89"/>
      <c r="H30" s="29"/>
    </row>
    <row r="31" spans="1:8" ht="15" customHeight="1" hidden="1">
      <c r="A31" s="50" t="s">
        <v>42</v>
      </c>
      <c r="B31" s="40"/>
      <c r="C31" s="91">
        <f>SUM(C33)</f>
        <v>0</v>
      </c>
      <c r="D31" s="91"/>
      <c r="E31" s="91"/>
      <c r="F31" s="91"/>
      <c r="G31" s="89"/>
      <c r="H31" s="29">
        <f>SUM(H33)</f>
        <v>0</v>
      </c>
    </row>
    <row r="32" spans="1:8" ht="9.75" customHeight="1" hidden="1">
      <c r="A32" s="52"/>
      <c r="B32" s="52"/>
      <c r="C32" s="91"/>
      <c r="D32" s="91"/>
      <c r="E32" s="91"/>
      <c r="F32" s="91"/>
      <c r="G32" s="89"/>
      <c r="H32" s="29"/>
    </row>
    <row r="33" spans="1:8" ht="15" customHeight="1" hidden="1">
      <c r="A33" s="48" t="s">
        <v>45</v>
      </c>
      <c r="B33" s="48"/>
      <c r="C33" s="91">
        <v>0</v>
      </c>
      <c r="D33" s="91"/>
      <c r="E33" s="91"/>
      <c r="F33" s="91"/>
      <c r="G33" s="89"/>
      <c r="H33" s="29">
        <v>0</v>
      </c>
    </row>
    <row r="34" spans="1:8" ht="18" customHeight="1" hidden="1">
      <c r="A34" s="48"/>
      <c r="B34" s="48"/>
      <c r="C34" s="37"/>
      <c r="D34" s="37"/>
      <c r="E34" s="37"/>
      <c r="F34" s="37"/>
      <c r="G34" s="37"/>
      <c r="H34" s="37"/>
    </row>
    <row r="35" spans="6:7" ht="16.5" hidden="1">
      <c r="F35" s="37"/>
      <c r="G35" s="37"/>
    </row>
  </sheetData>
  <printOptions horizontalCentered="1"/>
  <pageMargins left="0.5905511811023623" right="0.7874015748031497" top="4.330708661417323" bottom="0.7874015748031497" header="0.31496062992125984" footer="0.31496062992125984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37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7.75" customHeight="1">
      <c r="A1" s="15" t="s">
        <v>164</v>
      </c>
      <c r="B1" s="15"/>
      <c r="C1" s="15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12" t="s">
        <v>97</v>
      </c>
      <c r="C2" s="18" t="s">
        <v>96</v>
      </c>
      <c r="D2" s="19"/>
      <c r="E2" s="117" t="s">
        <v>100</v>
      </c>
      <c r="F2" s="20" t="s">
        <v>30</v>
      </c>
      <c r="G2" s="20"/>
      <c r="H2" s="87" t="s">
        <v>90</v>
      </c>
    </row>
    <row r="3" spans="1:8" ht="18" customHeight="1">
      <c r="A3" s="9" t="s">
        <v>56</v>
      </c>
      <c r="B3" s="115" t="s">
        <v>98</v>
      </c>
      <c r="C3" s="20" t="s">
        <v>2</v>
      </c>
      <c r="D3" s="116" t="s">
        <v>3</v>
      </c>
      <c r="E3" s="118" t="s">
        <v>98</v>
      </c>
      <c r="F3" s="20" t="s">
        <v>2</v>
      </c>
      <c r="G3" s="20" t="s">
        <v>3</v>
      </c>
      <c r="H3" s="21" t="s">
        <v>4</v>
      </c>
    </row>
    <row r="4" spans="1:8" ht="16.5" customHeight="1" hidden="1">
      <c r="A4" s="10" t="s">
        <v>5</v>
      </c>
      <c r="B4" s="10"/>
      <c r="C4" s="24">
        <v>0</v>
      </c>
      <c r="D4" s="25">
        <v>450</v>
      </c>
      <c r="E4" s="25"/>
      <c r="F4" s="25">
        <v>545</v>
      </c>
      <c r="G4" s="25">
        <v>1400</v>
      </c>
      <c r="H4" s="38">
        <v>90336</v>
      </c>
    </row>
    <row r="5" spans="1:8" ht="16.5" customHeight="1" hidden="1">
      <c r="A5" s="11" t="s">
        <v>6</v>
      </c>
      <c r="B5" s="11"/>
      <c r="C5" s="24">
        <v>0</v>
      </c>
      <c r="D5" s="25">
        <v>0</v>
      </c>
      <c r="E5" s="25"/>
      <c r="F5" s="25" t="s">
        <v>31</v>
      </c>
      <c r="G5" s="25">
        <v>0</v>
      </c>
      <c r="H5" s="38">
        <v>0</v>
      </c>
    </row>
    <row r="6" spans="1:8" ht="16.5" customHeight="1" hidden="1">
      <c r="A6" s="11" t="s">
        <v>7</v>
      </c>
      <c r="B6" s="11"/>
      <c r="C6" s="24">
        <v>0</v>
      </c>
      <c r="D6" s="25">
        <v>0</v>
      </c>
      <c r="E6" s="25"/>
      <c r="F6" s="25">
        <v>0</v>
      </c>
      <c r="G6" s="25">
        <v>2347</v>
      </c>
      <c r="H6" s="38">
        <v>111166</v>
      </c>
    </row>
    <row r="7" spans="1:8" ht="15" customHeight="1" hidden="1">
      <c r="A7" s="11" t="s">
        <v>8</v>
      </c>
      <c r="B7" s="11"/>
      <c r="C7" s="24">
        <v>0</v>
      </c>
      <c r="D7" s="24">
        <v>750</v>
      </c>
      <c r="E7" s="24"/>
      <c r="F7" s="24">
        <v>0</v>
      </c>
      <c r="G7" s="25">
        <v>0</v>
      </c>
      <c r="H7" s="38">
        <v>36375</v>
      </c>
    </row>
    <row r="8" spans="1:8" ht="15" customHeight="1" hidden="1">
      <c r="A8" s="10" t="s">
        <v>32</v>
      </c>
      <c r="B8" s="10"/>
      <c r="C8" s="24">
        <v>1191</v>
      </c>
      <c r="D8" s="24">
        <v>400</v>
      </c>
      <c r="E8" s="24"/>
      <c r="F8" s="24">
        <v>5781</v>
      </c>
      <c r="G8" s="25">
        <v>880</v>
      </c>
      <c r="H8" s="38">
        <v>229337</v>
      </c>
    </row>
    <row r="9" spans="1:8" ht="15" customHeight="1" hidden="1">
      <c r="A9" s="10" t="s">
        <v>35</v>
      </c>
      <c r="B9" s="10"/>
      <c r="C9" s="24">
        <v>0</v>
      </c>
      <c r="D9" s="25">
        <v>100</v>
      </c>
      <c r="E9" s="25"/>
      <c r="F9" s="25">
        <v>235</v>
      </c>
      <c r="G9" s="25">
        <v>1045</v>
      </c>
      <c r="H9" s="24">
        <v>28115</v>
      </c>
    </row>
    <row r="10" spans="1:8" ht="15" customHeight="1" hidden="1">
      <c r="A10" s="10" t="s">
        <v>36</v>
      </c>
      <c r="B10" s="41">
        <f>SUM(C10,D10)</f>
        <v>300</v>
      </c>
      <c r="C10" s="25">
        <v>300</v>
      </c>
      <c r="D10" s="25">
        <v>0</v>
      </c>
      <c r="E10" s="41">
        <f aca="true" t="shared" si="0" ref="E10:E19">SUM(F10,G10)</f>
        <v>545</v>
      </c>
      <c r="F10" s="39">
        <v>175</v>
      </c>
      <c r="G10" s="39">
        <v>370</v>
      </c>
      <c r="H10" s="39">
        <v>68951</v>
      </c>
    </row>
    <row r="11" spans="1:8" ht="15" customHeight="1" hidden="1">
      <c r="A11" s="10" t="s">
        <v>54</v>
      </c>
      <c r="B11" s="41">
        <f aca="true" t="shared" si="1" ref="B11:B27">SUM(C11,D11)</f>
        <v>0</v>
      </c>
      <c r="C11" s="25">
        <v>0</v>
      </c>
      <c r="D11" s="25">
        <v>0</v>
      </c>
      <c r="E11" s="41">
        <f t="shared" si="0"/>
        <v>2554</v>
      </c>
      <c r="F11" s="39">
        <v>701</v>
      </c>
      <c r="G11" s="39">
        <v>1853</v>
      </c>
      <c r="H11" s="39">
        <v>100285</v>
      </c>
    </row>
    <row r="12" spans="1:8" ht="15" customHeight="1" hidden="1">
      <c r="A12" s="135" t="s">
        <v>109</v>
      </c>
      <c r="B12" s="41">
        <f t="shared" si="1"/>
        <v>0</v>
      </c>
      <c r="C12" s="25">
        <v>0</v>
      </c>
      <c r="D12" s="25">
        <v>0</v>
      </c>
      <c r="E12" s="41">
        <f t="shared" si="0"/>
        <v>350</v>
      </c>
      <c r="F12" s="39">
        <v>0</v>
      </c>
      <c r="G12" s="146">
        <v>350</v>
      </c>
      <c r="H12" s="24">
        <v>13500</v>
      </c>
    </row>
    <row r="13" spans="1:8" s="84" customFormat="1" ht="13.5" customHeight="1" hidden="1">
      <c r="A13" s="64" t="s">
        <v>110</v>
      </c>
      <c r="B13" s="41">
        <f t="shared" si="1"/>
        <v>590</v>
      </c>
      <c r="C13" s="25">
        <v>590</v>
      </c>
      <c r="D13" s="25">
        <v>0</v>
      </c>
      <c r="E13" s="41">
        <f t="shared" si="0"/>
        <v>1480</v>
      </c>
      <c r="F13" s="39">
        <v>1420</v>
      </c>
      <c r="G13" s="146">
        <v>60</v>
      </c>
      <c r="H13" s="24">
        <v>196250</v>
      </c>
    </row>
    <row r="14" spans="1:8" s="84" customFormat="1" ht="13.5" customHeight="1" hidden="1">
      <c r="A14" s="64" t="s">
        <v>111</v>
      </c>
      <c r="B14" s="41">
        <f t="shared" si="1"/>
        <v>323</v>
      </c>
      <c r="C14" s="25">
        <v>323</v>
      </c>
      <c r="D14" s="25"/>
      <c r="E14" s="41">
        <f t="shared" si="0"/>
        <v>100</v>
      </c>
      <c r="F14" s="39">
        <v>100</v>
      </c>
      <c r="G14" s="146"/>
      <c r="H14" s="24">
        <v>19000</v>
      </c>
    </row>
    <row r="15" spans="1:8" s="84" customFormat="1" ht="13.5" customHeight="1" hidden="1">
      <c r="A15" s="64" t="s">
        <v>112</v>
      </c>
      <c r="B15" s="41">
        <f t="shared" si="1"/>
        <v>0</v>
      </c>
      <c r="C15" s="25"/>
      <c r="D15" s="25"/>
      <c r="E15" s="41">
        <f t="shared" si="0"/>
        <v>0</v>
      </c>
      <c r="F15" s="39"/>
      <c r="G15" s="146"/>
      <c r="H15" s="24">
        <v>0</v>
      </c>
    </row>
    <row r="16" spans="1:8" s="84" customFormat="1" ht="13.5" customHeight="1" hidden="1">
      <c r="A16" s="64" t="s">
        <v>113</v>
      </c>
      <c r="B16" s="41">
        <f t="shared" si="1"/>
        <v>280</v>
      </c>
      <c r="C16" s="24">
        <v>280</v>
      </c>
      <c r="D16" s="146"/>
      <c r="E16" s="41">
        <f t="shared" si="0"/>
        <v>14630</v>
      </c>
      <c r="F16" s="39">
        <v>14630</v>
      </c>
      <c r="G16" s="146"/>
      <c r="H16" s="24">
        <v>507600</v>
      </c>
    </row>
    <row r="17" spans="1:8" s="84" customFormat="1" ht="13.5" customHeight="1">
      <c r="A17" s="64" t="s">
        <v>114</v>
      </c>
      <c r="B17" s="41">
        <f t="shared" si="1"/>
        <v>1270</v>
      </c>
      <c r="C17" s="24">
        <v>1270</v>
      </c>
      <c r="D17" s="146"/>
      <c r="E17" s="41">
        <f t="shared" si="0"/>
        <v>6159</v>
      </c>
      <c r="F17" s="39">
        <v>6159</v>
      </c>
      <c r="G17" s="146"/>
      <c r="H17" s="24">
        <v>314450</v>
      </c>
    </row>
    <row r="18" spans="1:8" s="84" customFormat="1" ht="13.5" customHeight="1">
      <c r="A18" s="64" t="s">
        <v>131</v>
      </c>
      <c r="B18" s="41">
        <f t="shared" si="1"/>
        <v>960</v>
      </c>
      <c r="C18" s="130">
        <v>960</v>
      </c>
      <c r="D18" s="138"/>
      <c r="E18" s="41">
        <f t="shared" si="0"/>
        <v>2525</v>
      </c>
      <c r="F18" s="130">
        <v>2525</v>
      </c>
      <c r="G18" s="138"/>
      <c r="H18" s="24">
        <v>224500</v>
      </c>
    </row>
    <row r="19" spans="1:8" s="84" customFormat="1" ht="13.5" customHeight="1">
      <c r="A19" s="64" t="s">
        <v>151</v>
      </c>
      <c r="B19" s="41">
        <f t="shared" si="1"/>
        <v>300</v>
      </c>
      <c r="C19" s="130">
        <v>300</v>
      </c>
      <c r="D19" s="138"/>
      <c r="E19" s="41">
        <f t="shared" si="0"/>
        <v>2800</v>
      </c>
      <c r="F19" s="130">
        <v>2800</v>
      </c>
      <c r="G19" s="138"/>
      <c r="H19" s="24">
        <v>225500</v>
      </c>
    </row>
    <row r="20" spans="1:8" s="84" customFormat="1" ht="13.5" customHeight="1">
      <c r="A20" s="64" t="s">
        <v>168</v>
      </c>
      <c r="B20" s="41">
        <v>150</v>
      </c>
      <c r="C20" s="130"/>
      <c r="D20" s="138"/>
      <c r="E20" s="41">
        <v>7254</v>
      </c>
      <c r="F20" s="130"/>
      <c r="G20" s="138"/>
      <c r="H20" s="24">
        <v>519400</v>
      </c>
    </row>
    <row r="21" spans="1:9" s="84" customFormat="1" ht="13.5" customHeight="1">
      <c r="A21" s="64" t="s">
        <v>173</v>
      </c>
      <c r="B21" s="41">
        <f>B23</f>
        <v>7275</v>
      </c>
      <c r="C21" s="26"/>
      <c r="D21" s="145"/>
      <c r="E21" s="41">
        <f>E23</f>
        <v>27626</v>
      </c>
      <c r="F21" s="26"/>
      <c r="G21" s="145"/>
      <c r="H21" s="26">
        <f>H23</f>
        <v>2780730</v>
      </c>
      <c r="I21" s="65"/>
    </row>
    <row r="22" spans="1:8" ht="10.5" customHeight="1">
      <c r="A22" s="27"/>
      <c r="B22" s="108"/>
      <c r="C22" s="130"/>
      <c r="D22" s="138"/>
      <c r="E22" s="100"/>
      <c r="F22" s="130"/>
      <c r="G22" s="138"/>
      <c r="H22" s="29"/>
    </row>
    <row r="23" spans="1:8" s="84" customFormat="1" ht="13.5" customHeight="1">
      <c r="A23" s="30" t="s">
        <v>57</v>
      </c>
      <c r="B23" s="41">
        <f>SUM(B25:B26)</f>
        <v>7275</v>
      </c>
      <c r="C23" s="26"/>
      <c r="D23" s="145"/>
      <c r="E23" s="41">
        <f>SUM(E25:E26)</f>
        <v>27626</v>
      </c>
      <c r="F23" s="26"/>
      <c r="G23" s="145"/>
      <c r="H23" s="26">
        <f>SUM(H25:H26)</f>
        <v>2780730</v>
      </c>
    </row>
    <row r="24" spans="1:8" ht="10.5" customHeight="1">
      <c r="A24" s="69"/>
      <c r="B24" s="125"/>
      <c r="C24" s="130"/>
      <c r="D24" s="138"/>
      <c r="E24" s="125"/>
      <c r="F24" s="130"/>
      <c r="G24" s="138"/>
      <c r="H24" s="29"/>
    </row>
    <row r="25" spans="1:8" s="84" customFormat="1" ht="13.5" customHeight="1">
      <c r="A25" s="85" t="s">
        <v>45</v>
      </c>
      <c r="B25" s="41">
        <v>0</v>
      </c>
      <c r="C25" s="130"/>
      <c r="D25" s="138"/>
      <c r="E25" s="41">
        <v>200</v>
      </c>
      <c r="F25" s="130"/>
      <c r="G25" s="138"/>
      <c r="H25" s="53">
        <v>4000</v>
      </c>
    </row>
    <row r="26" spans="1:8" s="84" customFormat="1" ht="13.5" customHeight="1">
      <c r="A26" s="73" t="s">
        <v>119</v>
      </c>
      <c r="B26" s="121">
        <v>7275</v>
      </c>
      <c r="C26" s="130"/>
      <c r="D26" s="138"/>
      <c r="E26" s="121">
        <v>27426</v>
      </c>
      <c r="F26" s="130"/>
      <c r="G26" s="138"/>
      <c r="H26" s="63">
        <v>2776730</v>
      </c>
    </row>
    <row r="27" spans="1:8" s="84" customFormat="1" ht="13.5" customHeight="1" hidden="1">
      <c r="A27" s="73" t="s">
        <v>118</v>
      </c>
      <c r="B27" s="121">
        <f t="shared" si="1"/>
        <v>0</v>
      </c>
      <c r="C27" s="130"/>
      <c r="D27" s="138"/>
      <c r="E27" s="121">
        <f>SUM(F27,G27)</f>
        <v>0</v>
      </c>
      <c r="F27" s="130"/>
      <c r="G27" s="138"/>
      <c r="H27" s="63">
        <v>0</v>
      </c>
    </row>
    <row r="28" spans="1:8" ht="16.5" customHeight="1" hidden="1">
      <c r="A28" s="49"/>
      <c r="B28" s="155"/>
      <c r="C28" s="98"/>
      <c r="D28" s="156"/>
      <c r="E28" s="100"/>
      <c r="F28" s="91"/>
      <c r="G28" s="99"/>
      <c r="H28" s="29"/>
    </row>
    <row r="29" spans="1:8" ht="16.5" hidden="1">
      <c r="A29" s="30" t="s">
        <v>42</v>
      </c>
      <c r="B29" s="123"/>
      <c r="C29" s="98"/>
      <c r="D29" s="156"/>
      <c r="E29" s="100"/>
      <c r="F29" s="91"/>
      <c r="G29" s="99"/>
      <c r="H29" s="29">
        <f>SUM(H31)</f>
        <v>0</v>
      </c>
    </row>
    <row r="30" spans="1:8" ht="16.5" hidden="1">
      <c r="A30" s="49"/>
      <c r="B30" s="155"/>
      <c r="C30" s="98"/>
      <c r="D30" s="156"/>
      <c r="E30" s="100"/>
      <c r="F30" s="91"/>
      <c r="G30" s="99"/>
      <c r="H30" s="29"/>
    </row>
    <row r="31" spans="1:8" ht="16.5" hidden="1">
      <c r="A31" s="47" t="s">
        <v>45</v>
      </c>
      <c r="B31" s="137"/>
      <c r="C31" s="98"/>
      <c r="D31" s="156"/>
      <c r="E31" s="100"/>
      <c r="F31" s="91"/>
      <c r="G31" s="99"/>
      <c r="H31" s="24">
        <v>0</v>
      </c>
    </row>
    <row r="32" spans="1:8" ht="16.5" hidden="1">
      <c r="A32" s="49"/>
      <c r="B32" s="155"/>
      <c r="C32" s="98"/>
      <c r="D32" s="156"/>
      <c r="E32" s="100"/>
      <c r="F32" s="91"/>
      <c r="G32" s="99"/>
      <c r="H32" s="29"/>
    </row>
    <row r="33" spans="1:8" ht="16.5" hidden="1">
      <c r="A33" s="30" t="s">
        <v>43</v>
      </c>
      <c r="B33" s="123"/>
      <c r="C33" s="98"/>
      <c r="D33" s="156"/>
      <c r="E33" s="100"/>
      <c r="F33" s="91"/>
      <c r="G33" s="99"/>
      <c r="H33" s="29">
        <f>SUM(H35:H36)</f>
        <v>0</v>
      </c>
    </row>
    <row r="34" spans="1:8" ht="16.5" hidden="1">
      <c r="A34" s="30"/>
      <c r="B34" s="123"/>
      <c r="C34" s="98"/>
      <c r="D34" s="156"/>
      <c r="E34" s="100"/>
      <c r="F34" s="91"/>
      <c r="G34" s="99"/>
      <c r="H34" s="29"/>
    </row>
    <row r="35" spans="1:8" ht="24.75" customHeight="1" hidden="1">
      <c r="A35" s="67"/>
      <c r="B35" s="67"/>
      <c r="C35" s="97"/>
      <c r="D35" s="97"/>
      <c r="E35" s="97"/>
      <c r="F35" s="37"/>
      <c r="G35" s="37"/>
      <c r="H35" s="37"/>
    </row>
    <row r="36" spans="1:8" ht="16.5" hidden="1">
      <c r="A36" s="48"/>
      <c r="B36" s="48"/>
      <c r="C36" s="97"/>
      <c r="D36" s="97"/>
      <c r="E36" s="97"/>
      <c r="F36" s="37"/>
      <c r="G36" s="37"/>
      <c r="H36" s="37"/>
    </row>
    <row r="37" spans="3:7" ht="16.5">
      <c r="C37" s="37"/>
      <c r="D37" s="37"/>
      <c r="F37" s="37"/>
      <c r="G37" s="37"/>
    </row>
  </sheetData>
  <printOptions horizontalCentered="1"/>
  <pageMargins left="0.5905511811023623" right="0.7874015748031497" top="4.133858267716536" bottom="0.984251968503937" header="0.31496062992125984" footer="0.31496062992125984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42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3" width="15.25390625" style="22" hidden="1" customWidth="1"/>
    <col min="4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46.5" customHeight="1">
      <c r="A1" s="15" t="s">
        <v>143</v>
      </c>
      <c r="B1" s="15"/>
      <c r="C1" s="15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12" t="s">
        <v>97</v>
      </c>
      <c r="C2" s="18" t="s">
        <v>96</v>
      </c>
      <c r="D2" s="19"/>
      <c r="E2" s="117" t="s">
        <v>100</v>
      </c>
      <c r="F2" s="20" t="s">
        <v>30</v>
      </c>
      <c r="G2" s="20"/>
      <c r="H2" s="87" t="s">
        <v>90</v>
      </c>
    </row>
    <row r="3" spans="1:8" ht="18" customHeight="1">
      <c r="A3" s="9" t="s">
        <v>56</v>
      </c>
      <c r="B3" s="115" t="s">
        <v>98</v>
      </c>
      <c r="C3" s="20" t="s">
        <v>2</v>
      </c>
      <c r="D3" s="116" t="s">
        <v>3</v>
      </c>
      <c r="E3" s="118" t="s">
        <v>98</v>
      </c>
      <c r="F3" s="20" t="s">
        <v>2</v>
      </c>
      <c r="G3" s="20" t="s">
        <v>3</v>
      </c>
      <c r="H3" s="21" t="s">
        <v>4</v>
      </c>
    </row>
    <row r="4" spans="1:8" ht="16.5" customHeight="1" hidden="1">
      <c r="A4" s="10" t="s">
        <v>5</v>
      </c>
      <c r="B4" s="10"/>
      <c r="C4" s="24">
        <v>940</v>
      </c>
      <c r="D4" s="25">
        <v>1950</v>
      </c>
      <c r="E4" s="25"/>
      <c r="F4" s="25">
        <v>805</v>
      </c>
      <c r="G4" s="25">
        <v>665</v>
      </c>
      <c r="H4" s="38">
        <v>250268</v>
      </c>
    </row>
    <row r="5" spans="1:8" ht="16.5" hidden="1">
      <c r="A5" s="11" t="s">
        <v>6</v>
      </c>
      <c r="B5" s="11"/>
      <c r="C5" s="24">
        <v>0</v>
      </c>
      <c r="D5" s="25">
        <v>0</v>
      </c>
      <c r="E5" s="25"/>
      <c r="F5" s="25" t="s">
        <v>31</v>
      </c>
      <c r="G5" s="25">
        <v>0</v>
      </c>
      <c r="H5" s="38">
        <v>0</v>
      </c>
    </row>
    <row r="6" spans="1:8" ht="16.5" hidden="1">
      <c r="A6" s="11" t="s">
        <v>7</v>
      </c>
      <c r="B6" s="11"/>
      <c r="C6" s="24">
        <v>520</v>
      </c>
      <c r="D6" s="25">
        <v>5224</v>
      </c>
      <c r="E6" s="25"/>
      <c r="F6" s="25">
        <v>150</v>
      </c>
      <c r="G6" s="25">
        <v>78</v>
      </c>
      <c r="H6" s="38">
        <v>372223</v>
      </c>
    </row>
    <row r="7" spans="1:8" ht="15" customHeight="1" hidden="1">
      <c r="A7" s="11" t="s">
        <v>8</v>
      </c>
      <c r="B7" s="11"/>
      <c r="C7" s="24">
        <v>630</v>
      </c>
      <c r="D7" s="25">
        <v>1646</v>
      </c>
      <c r="E7" s="25"/>
      <c r="F7" s="25">
        <v>100</v>
      </c>
      <c r="G7" s="25">
        <v>0</v>
      </c>
      <c r="H7" s="38">
        <v>114210</v>
      </c>
    </row>
    <row r="8" spans="1:8" ht="15" customHeight="1" hidden="1">
      <c r="A8" s="11" t="s">
        <v>32</v>
      </c>
      <c r="B8" s="11"/>
      <c r="C8" s="24">
        <v>1569</v>
      </c>
      <c r="D8" s="25">
        <v>17</v>
      </c>
      <c r="E8" s="25"/>
      <c r="F8" s="25">
        <v>640</v>
      </c>
      <c r="G8" s="25">
        <v>1123</v>
      </c>
      <c r="H8" s="38">
        <v>180998</v>
      </c>
    </row>
    <row r="9" spans="1:8" s="84" customFormat="1" ht="14.25" customHeight="1" hidden="1">
      <c r="A9" s="10" t="s">
        <v>35</v>
      </c>
      <c r="B9" s="10"/>
      <c r="C9" s="24">
        <v>0</v>
      </c>
      <c r="D9" s="25">
        <v>2350</v>
      </c>
      <c r="E9" s="25"/>
      <c r="F9" s="25">
        <v>0</v>
      </c>
      <c r="G9" s="25">
        <v>0</v>
      </c>
      <c r="H9" s="24">
        <v>111000</v>
      </c>
    </row>
    <row r="10" spans="1:8" s="84" customFormat="1" ht="15" customHeight="1" hidden="1">
      <c r="A10" s="10" t="s">
        <v>36</v>
      </c>
      <c r="B10" s="41">
        <f>SUM(C10,D10)</f>
        <v>2201</v>
      </c>
      <c r="C10" s="25">
        <v>740</v>
      </c>
      <c r="D10" s="25">
        <v>1461</v>
      </c>
      <c r="E10" s="41">
        <f aca="true" t="shared" si="0" ref="E10:E19">SUM(F10,G10)</f>
        <v>280</v>
      </c>
      <c r="F10" s="39">
        <v>0</v>
      </c>
      <c r="G10" s="39">
        <v>280</v>
      </c>
      <c r="H10" s="39">
        <v>80600</v>
      </c>
    </row>
    <row r="11" spans="1:8" s="84" customFormat="1" ht="15" customHeight="1" hidden="1">
      <c r="A11" s="10" t="s">
        <v>54</v>
      </c>
      <c r="B11" s="41">
        <f aca="true" t="shared" si="1" ref="B11:B19">SUM(C11,D11)</f>
        <v>270</v>
      </c>
      <c r="C11" s="25">
        <v>0</v>
      </c>
      <c r="D11" s="25">
        <v>270</v>
      </c>
      <c r="E11" s="41">
        <f t="shared" si="0"/>
        <v>626</v>
      </c>
      <c r="F11" s="39">
        <v>0</v>
      </c>
      <c r="G11" s="39">
        <v>626</v>
      </c>
      <c r="H11" s="39">
        <v>30660</v>
      </c>
    </row>
    <row r="12" spans="1:8" s="84" customFormat="1" ht="15" customHeight="1" hidden="1">
      <c r="A12" s="64" t="s">
        <v>109</v>
      </c>
      <c r="B12" s="41">
        <f t="shared" si="1"/>
        <v>0</v>
      </c>
      <c r="C12" s="25">
        <v>0</v>
      </c>
      <c r="D12" s="25">
        <v>0</v>
      </c>
      <c r="E12" s="41">
        <f t="shared" si="0"/>
        <v>1077</v>
      </c>
      <c r="F12" s="39">
        <v>0</v>
      </c>
      <c r="G12" s="146">
        <v>1077</v>
      </c>
      <c r="H12" s="24">
        <v>26320</v>
      </c>
    </row>
    <row r="13" spans="1:8" s="84" customFormat="1" ht="14.25" customHeight="1" hidden="1">
      <c r="A13" s="64" t="s">
        <v>110</v>
      </c>
      <c r="B13" s="41">
        <f t="shared" si="1"/>
        <v>50</v>
      </c>
      <c r="C13" s="25">
        <v>0</v>
      </c>
      <c r="D13" s="25">
        <v>50</v>
      </c>
      <c r="E13" s="41">
        <f t="shared" si="0"/>
        <v>452</v>
      </c>
      <c r="F13" s="39">
        <v>0</v>
      </c>
      <c r="G13" s="146">
        <v>452</v>
      </c>
      <c r="H13" s="24">
        <v>10380</v>
      </c>
    </row>
    <row r="14" spans="1:8" s="84" customFormat="1" ht="14.25" customHeight="1" hidden="1">
      <c r="A14" s="64" t="s">
        <v>111</v>
      </c>
      <c r="B14" s="41">
        <f t="shared" si="1"/>
        <v>0</v>
      </c>
      <c r="C14" s="25"/>
      <c r="D14" s="25"/>
      <c r="E14" s="41">
        <f t="shared" si="0"/>
        <v>400</v>
      </c>
      <c r="F14" s="39">
        <v>400</v>
      </c>
      <c r="G14" s="146"/>
      <c r="H14" s="24">
        <v>3800</v>
      </c>
    </row>
    <row r="15" spans="1:8" s="84" customFormat="1" ht="13.5" customHeight="1" hidden="1">
      <c r="A15" s="64" t="s">
        <v>112</v>
      </c>
      <c r="B15" s="41">
        <f t="shared" si="1"/>
        <v>242</v>
      </c>
      <c r="C15" s="148">
        <v>242</v>
      </c>
      <c r="D15" s="149"/>
      <c r="E15" s="41">
        <f t="shared" si="0"/>
        <v>150</v>
      </c>
      <c r="F15" s="39">
        <v>150</v>
      </c>
      <c r="G15" s="146"/>
      <c r="H15" s="24">
        <v>25100</v>
      </c>
    </row>
    <row r="16" spans="1:8" s="84" customFormat="1" ht="13.5" customHeight="1" hidden="1">
      <c r="A16" s="64" t="s">
        <v>113</v>
      </c>
      <c r="B16" s="41">
        <f t="shared" si="1"/>
        <v>170</v>
      </c>
      <c r="C16" s="148">
        <v>170</v>
      </c>
      <c r="D16" s="149"/>
      <c r="E16" s="41">
        <f t="shared" si="0"/>
        <v>3430</v>
      </c>
      <c r="F16" s="39">
        <v>3430</v>
      </c>
      <c r="G16" s="146"/>
      <c r="H16" s="24">
        <v>131800</v>
      </c>
    </row>
    <row r="17" spans="1:8" s="84" customFormat="1" ht="13.5" customHeight="1">
      <c r="A17" s="64" t="s">
        <v>114</v>
      </c>
      <c r="B17" s="41">
        <f t="shared" si="1"/>
        <v>2160</v>
      </c>
      <c r="C17" s="148">
        <v>2160</v>
      </c>
      <c r="D17" s="149"/>
      <c r="E17" s="41">
        <f t="shared" si="0"/>
        <v>7246</v>
      </c>
      <c r="F17" s="39">
        <v>7246</v>
      </c>
      <c r="G17" s="146"/>
      <c r="H17" s="24">
        <v>331464</v>
      </c>
    </row>
    <row r="18" spans="1:8" s="84" customFormat="1" ht="13.5" customHeight="1">
      <c r="A18" s="64" t="s">
        <v>131</v>
      </c>
      <c r="B18" s="41">
        <f t="shared" si="1"/>
        <v>1250</v>
      </c>
      <c r="C18" s="130">
        <v>1250</v>
      </c>
      <c r="D18" s="138"/>
      <c r="E18" s="41">
        <f t="shared" si="0"/>
        <v>1100</v>
      </c>
      <c r="F18" s="130">
        <v>1100</v>
      </c>
      <c r="G18" s="138"/>
      <c r="H18" s="24">
        <v>206600</v>
      </c>
    </row>
    <row r="19" spans="1:8" s="84" customFormat="1" ht="13.5" customHeight="1">
      <c r="A19" s="64" t="s">
        <v>151</v>
      </c>
      <c r="B19" s="41">
        <f t="shared" si="1"/>
        <v>100</v>
      </c>
      <c r="C19" s="130">
        <v>100</v>
      </c>
      <c r="D19" s="138"/>
      <c r="E19" s="41">
        <f t="shared" si="0"/>
        <v>1230</v>
      </c>
      <c r="F19" s="130">
        <v>1230</v>
      </c>
      <c r="G19" s="138"/>
      <c r="H19" s="24">
        <v>95500</v>
      </c>
    </row>
    <row r="20" spans="1:8" s="84" customFormat="1" ht="13.5" customHeight="1">
      <c r="A20" s="64" t="s">
        <v>168</v>
      </c>
      <c r="B20" s="41">
        <v>513</v>
      </c>
      <c r="C20" s="130"/>
      <c r="D20" s="138"/>
      <c r="E20" s="41">
        <v>2445</v>
      </c>
      <c r="F20" s="130"/>
      <c r="G20" s="138"/>
      <c r="H20" s="24">
        <v>158000</v>
      </c>
    </row>
    <row r="21" spans="1:9" s="84" customFormat="1" ht="13.5" customHeight="1">
      <c r="A21" s="64" t="s">
        <v>173</v>
      </c>
      <c r="B21" s="41">
        <f>B23+B29</f>
        <v>10926</v>
      </c>
      <c r="C21" s="26"/>
      <c r="D21" s="145"/>
      <c r="E21" s="41">
        <f>E23+E29</f>
        <v>13195</v>
      </c>
      <c r="F21" s="26"/>
      <c r="G21" s="145"/>
      <c r="H21" s="26">
        <f>H23+H29</f>
        <v>1753997</v>
      </c>
      <c r="I21" s="65"/>
    </row>
    <row r="22" spans="1:8" ht="6" customHeight="1">
      <c r="A22" s="27"/>
      <c r="B22" s="108"/>
      <c r="C22" s="130"/>
      <c r="D22" s="138"/>
      <c r="E22" s="92"/>
      <c r="F22" s="130"/>
      <c r="G22" s="138"/>
      <c r="H22" s="53"/>
    </row>
    <row r="23" spans="1:9" ht="13.5" customHeight="1">
      <c r="A23" s="30" t="s">
        <v>57</v>
      </c>
      <c r="B23" s="41">
        <f>SUM(B25:D27)</f>
        <v>5260</v>
      </c>
      <c r="C23" s="26"/>
      <c r="D23" s="145"/>
      <c r="E23" s="41">
        <f>SUM(E25:E27)</f>
        <v>8233</v>
      </c>
      <c r="F23" s="26"/>
      <c r="G23" s="145"/>
      <c r="H23" s="26">
        <f>SUM(H25:H27)</f>
        <v>1355210</v>
      </c>
      <c r="I23" s="37"/>
    </row>
    <row r="24" spans="1:8" ht="6" customHeight="1">
      <c r="A24" s="27"/>
      <c r="B24" s="108"/>
      <c r="C24" s="130"/>
      <c r="D24" s="138"/>
      <c r="E24" s="108"/>
      <c r="F24" s="130"/>
      <c r="G24" s="138"/>
      <c r="H24" s="53"/>
    </row>
    <row r="25" spans="1:8" ht="13.5" customHeight="1">
      <c r="A25" s="83" t="s">
        <v>106</v>
      </c>
      <c r="B25" s="41">
        <v>4810</v>
      </c>
      <c r="C25" s="130"/>
      <c r="D25" s="138"/>
      <c r="E25" s="41">
        <v>6413</v>
      </c>
      <c r="F25" s="144"/>
      <c r="G25" s="138"/>
      <c r="H25" s="53">
        <v>1258810</v>
      </c>
    </row>
    <row r="26" spans="1:8" ht="13.5" customHeight="1">
      <c r="A26" s="83" t="s">
        <v>107</v>
      </c>
      <c r="B26" s="41">
        <f>SUM(C26,D26)</f>
        <v>0</v>
      </c>
      <c r="C26" s="130"/>
      <c r="D26" s="138"/>
      <c r="E26" s="41">
        <v>1520</v>
      </c>
      <c r="F26" s="144"/>
      <c r="G26" s="138"/>
      <c r="H26" s="53">
        <v>61400</v>
      </c>
    </row>
    <row r="27" spans="1:8" ht="14.25" customHeight="1">
      <c r="A27" s="83" t="s">
        <v>120</v>
      </c>
      <c r="B27" s="41">
        <v>450</v>
      </c>
      <c r="C27" s="130"/>
      <c r="D27" s="138"/>
      <c r="E27" s="41">
        <v>300</v>
      </c>
      <c r="F27" s="130"/>
      <c r="G27" s="138"/>
      <c r="H27" s="53">
        <v>35000</v>
      </c>
    </row>
    <row r="28" spans="1:8" ht="6" customHeight="1">
      <c r="A28" s="27"/>
      <c r="B28" s="108"/>
      <c r="C28" s="130"/>
      <c r="D28" s="138"/>
      <c r="E28" s="108"/>
      <c r="F28" s="130"/>
      <c r="G28" s="138"/>
      <c r="H28" s="53"/>
    </row>
    <row r="29" spans="1:9" ht="13.5" customHeight="1">
      <c r="A29" s="30" t="s">
        <v>58</v>
      </c>
      <c r="B29" s="41">
        <f>SUM(B31:B41)</f>
        <v>5666</v>
      </c>
      <c r="C29" s="26"/>
      <c r="D29" s="145"/>
      <c r="E29" s="41">
        <f>SUM(E31:E35)</f>
        <v>4962</v>
      </c>
      <c r="F29" s="26"/>
      <c r="G29" s="145"/>
      <c r="H29" s="26">
        <f>SUM(H31:H35)</f>
        <v>398787</v>
      </c>
      <c r="I29" s="37"/>
    </row>
    <row r="30" spans="1:8" ht="5.25" customHeight="1">
      <c r="A30" s="69"/>
      <c r="B30" s="125"/>
      <c r="C30" s="130"/>
      <c r="D30" s="138"/>
      <c r="E30" s="125"/>
      <c r="F30" s="130"/>
      <c r="G30" s="138"/>
      <c r="H30" s="53"/>
    </row>
    <row r="31" spans="1:8" s="84" customFormat="1" ht="13.5" customHeight="1">
      <c r="A31" s="64" t="s">
        <v>158</v>
      </c>
      <c r="B31" s="41">
        <v>2556</v>
      </c>
      <c r="C31" s="130"/>
      <c r="D31" s="138"/>
      <c r="E31" s="41">
        <v>3512</v>
      </c>
      <c r="F31" s="144"/>
      <c r="G31" s="138"/>
      <c r="H31" s="53">
        <v>279497</v>
      </c>
    </row>
    <row r="32" spans="1:8" s="84" customFormat="1" ht="13.5" customHeight="1">
      <c r="A32" s="64" t="s">
        <v>134</v>
      </c>
      <c r="B32" s="41">
        <v>660</v>
      </c>
      <c r="C32" s="130"/>
      <c r="D32" s="138"/>
      <c r="E32" s="41">
        <v>1000</v>
      </c>
      <c r="F32" s="144"/>
      <c r="G32" s="138"/>
      <c r="H32" s="53">
        <v>61590</v>
      </c>
    </row>
    <row r="33" spans="1:8" s="84" customFormat="1" ht="13.5" customHeight="1">
      <c r="A33" s="64" t="s">
        <v>180</v>
      </c>
      <c r="B33" s="41">
        <v>1950</v>
      </c>
      <c r="C33" s="130"/>
      <c r="D33" s="138"/>
      <c r="E33" s="41">
        <v>0</v>
      </c>
      <c r="F33" s="144"/>
      <c r="G33" s="138"/>
      <c r="H33" s="53">
        <v>21000</v>
      </c>
    </row>
    <row r="34" spans="1:8" s="84" customFormat="1" ht="15" customHeight="1">
      <c r="A34" s="64" t="s">
        <v>122</v>
      </c>
      <c r="B34" s="41">
        <v>500</v>
      </c>
      <c r="C34" s="130"/>
      <c r="D34" s="138"/>
      <c r="E34" s="41">
        <f>SUM(F34,G34)</f>
        <v>0</v>
      </c>
      <c r="F34" s="130"/>
      <c r="G34" s="138"/>
      <c r="H34" s="53">
        <v>30000</v>
      </c>
    </row>
    <row r="35" spans="1:8" s="84" customFormat="1" ht="14.25" customHeight="1">
      <c r="A35" s="68" t="s">
        <v>121</v>
      </c>
      <c r="B35" s="121">
        <f>SUM(C35,D35)</f>
        <v>0</v>
      </c>
      <c r="C35" s="133"/>
      <c r="D35" s="143"/>
      <c r="E35" s="121">
        <v>450</v>
      </c>
      <c r="F35" s="153"/>
      <c r="G35" s="143"/>
      <c r="H35" s="63">
        <v>6700</v>
      </c>
    </row>
    <row r="36" spans="2:8" s="84" customFormat="1" ht="14.25" customHeight="1" hidden="1">
      <c r="B36" s="64"/>
      <c r="C36" s="130"/>
      <c r="D36" s="138"/>
      <c r="E36" s="92"/>
      <c r="F36" s="130"/>
      <c r="G36" s="138"/>
      <c r="H36" s="53">
        <v>0</v>
      </c>
    </row>
    <row r="37" spans="1:8" ht="9.75" customHeight="1" hidden="1">
      <c r="A37" s="32"/>
      <c r="B37" s="32"/>
      <c r="C37" s="130"/>
      <c r="D37" s="138"/>
      <c r="E37" s="92"/>
      <c r="F37" s="130"/>
      <c r="G37" s="138"/>
      <c r="H37" s="29"/>
    </row>
    <row r="38" spans="1:8" ht="14.25" customHeight="1" hidden="1">
      <c r="A38" s="30" t="s">
        <v>60</v>
      </c>
      <c r="B38" s="61"/>
      <c r="C38" s="130"/>
      <c r="D38" s="138"/>
      <c r="E38" s="91"/>
      <c r="F38" s="130"/>
      <c r="G38" s="134"/>
      <c r="H38" s="29">
        <f>SUM(H40:H41)</f>
        <v>0</v>
      </c>
    </row>
    <row r="39" spans="1:8" ht="9.75" customHeight="1" hidden="1">
      <c r="A39" s="32"/>
      <c r="B39" s="37"/>
      <c r="C39" s="130"/>
      <c r="D39" s="138"/>
      <c r="E39" s="91"/>
      <c r="F39" s="130"/>
      <c r="G39" s="134"/>
      <c r="H39" s="29"/>
    </row>
    <row r="40" spans="1:8" s="84" customFormat="1" ht="14.25" customHeight="1" hidden="1">
      <c r="A40" s="85" t="s">
        <v>86</v>
      </c>
      <c r="B40" s="127"/>
      <c r="C40" s="130"/>
      <c r="D40" s="138"/>
      <c r="E40" s="91"/>
      <c r="F40" s="130"/>
      <c r="G40" s="134"/>
      <c r="H40" s="53">
        <v>0</v>
      </c>
    </row>
    <row r="41" spans="1:8" s="84" customFormat="1" ht="14.25" customHeight="1" hidden="1">
      <c r="A41" s="71" t="s">
        <v>87</v>
      </c>
      <c r="B41" s="157"/>
      <c r="C41" s="130"/>
      <c r="D41" s="138"/>
      <c r="E41" s="93"/>
      <c r="F41" s="130"/>
      <c r="G41" s="134"/>
      <c r="H41" s="63">
        <v>0</v>
      </c>
    </row>
    <row r="42" spans="1:8" ht="14.25" customHeight="1">
      <c r="A42" s="66"/>
      <c r="B42" s="66"/>
      <c r="C42" s="89"/>
      <c r="D42" s="89"/>
      <c r="E42" s="89"/>
      <c r="F42" s="37"/>
      <c r="G42" s="37"/>
      <c r="H42" s="37"/>
    </row>
  </sheetData>
  <printOptions horizontalCentered="1"/>
  <pageMargins left="0.5905511811023623" right="0.7874015748031497" top="0.5905511811023623" bottom="0.7874015748031497" header="0.31496062992125984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I36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37" customWidth="1"/>
    <col min="10" max="16384" width="14.875" style="22" customWidth="1"/>
  </cols>
  <sheetData>
    <row r="1" spans="1:9" s="17" customFormat="1" ht="42.75" customHeight="1">
      <c r="A1" s="15" t="s">
        <v>144</v>
      </c>
      <c r="B1" s="15"/>
      <c r="C1" s="15"/>
      <c r="D1" s="16"/>
      <c r="E1" s="16"/>
      <c r="F1" s="16"/>
      <c r="G1" s="16"/>
      <c r="H1" s="16"/>
      <c r="I1" s="52"/>
    </row>
    <row r="2" spans="1:9" s="17" customFormat="1" ht="21.75" customHeight="1">
      <c r="A2" s="7" t="s">
        <v>0</v>
      </c>
      <c r="B2" s="112" t="s">
        <v>97</v>
      </c>
      <c r="C2" s="18" t="s">
        <v>96</v>
      </c>
      <c r="D2" s="19"/>
      <c r="E2" s="117" t="s">
        <v>100</v>
      </c>
      <c r="F2" s="20" t="s">
        <v>30</v>
      </c>
      <c r="G2" s="20"/>
      <c r="H2" s="87" t="s">
        <v>90</v>
      </c>
      <c r="I2" s="52"/>
    </row>
    <row r="3" spans="1:8" ht="16.5" customHeight="1">
      <c r="A3" s="9" t="s">
        <v>56</v>
      </c>
      <c r="B3" s="115" t="s">
        <v>98</v>
      </c>
      <c r="C3" s="20" t="s">
        <v>2</v>
      </c>
      <c r="D3" s="116" t="s">
        <v>3</v>
      </c>
      <c r="E3" s="118" t="s">
        <v>98</v>
      </c>
      <c r="F3" s="20" t="s">
        <v>2</v>
      </c>
      <c r="G3" s="20" t="s">
        <v>3</v>
      </c>
      <c r="H3" s="21" t="s">
        <v>4</v>
      </c>
    </row>
    <row r="4" spans="1:8" ht="16.5" customHeight="1" hidden="1">
      <c r="A4" s="23" t="s">
        <v>5</v>
      </c>
      <c r="B4" s="23"/>
      <c r="C4" s="24">
        <v>3632</v>
      </c>
      <c r="D4" s="25">
        <v>362</v>
      </c>
      <c r="E4" s="25"/>
      <c r="F4" s="25">
        <v>0</v>
      </c>
      <c r="G4" s="25" t="s">
        <v>31</v>
      </c>
      <c r="H4" s="38">
        <v>94594</v>
      </c>
    </row>
    <row r="5" spans="1:8" ht="16.5" customHeight="1" hidden="1">
      <c r="A5" s="23" t="s">
        <v>6</v>
      </c>
      <c r="B5" s="23"/>
      <c r="C5" s="24">
        <v>0</v>
      </c>
      <c r="D5" s="25">
        <v>0</v>
      </c>
      <c r="E5" s="25"/>
      <c r="F5" s="25" t="s">
        <v>31</v>
      </c>
      <c r="G5" s="25">
        <v>0</v>
      </c>
      <c r="H5" s="38">
        <v>0</v>
      </c>
    </row>
    <row r="6" spans="1:8" ht="16.5" customHeight="1" hidden="1">
      <c r="A6" s="23" t="s">
        <v>7</v>
      </c>
      <c r="B6" s="23"/>
      <c r="C6" s="24">
        <v>310</v>
      </c>
      <c r="D6" s="25">
        <v>400</v>
      </c>
      <c r="E6" s="25"/>
      <c r="F6" s="25">
        <v>240</v>
      </c>
      <c r="G6" s="25">
        <v>0</v>
      </c>
      <c r="H6" s="38">
        <v>33266</v>
      </c>
    </row>
    <row r="7" spans="1:8" ht="16.5" customHeight="1" hidden="1">
      <c r="A7" s="23" t="s">
        <v>8</v>
      </c>
      <c r="B7" s="23"/>
      <c r="C7" s="24">
        <v>0</v>
      </c>
      <c r="D7" s="24">
        <v>0</v>
      </c>
      <c r="E7" s="24"/>
      <c r="F7" s="24">
        <v>0</v>
      </c>
      <c r="G7" s="25">
        <v>0</v>
      </c>
      <c r="H7" s="38">
        <v>0</v>
      </c>
    </row>
    <row r="8" spans="1:8" ht="16.5" customHeight="1" hidden="1">
      <c r="A8" s="23" t="s">
        <v>32</v>
      </c>
      <c r="B8" s="23"/>
      <c r="C8" s="24">
        <v>340</v>
      </c>
      <c r="D8" s="24">
        <v>0</v>
      </c>
      <c r="E8" s="24"/>
      <c r="F8" s="24">
        <v>0</v>
      </c>
      <c r="G8" s="25">
        <v>51</v>
      </c>
      <c r="H8" s="38">
        <v>16240</v>
      </c>
    </row>
    <row r="9" spans="1:9" s="84" customFormat="1" ht="15" customHeight="1" hidden="1">
      <c r="A9" s="10" t="s">
        <v>35</v>
      </c>
      <c r="B9" s="10"/>
      <c r="C9" s="24">
        <v>0</v>
      </c>
      <c r="D9" s="24">
        <v>0</v>
      </c>
      <c r="E9" s="24"/>
      <c r="F9" s="24">
        <v>0</v>
      </c>
      <c r="G9" s="24">
        <v>0</v>
      </c>
      <c r="H9" s="24">
        <v>0</v>
      </c>
      <c r="I9" s="65"/>
    </row>
    <row r="10" spans="1:9" s="84" customFormat="1" ht="14.25" customHeight="1" hidden="1">
      <c r="A10" s="10" t="s">
        <v>36</v>
      </c>
      <c r="B10" s="41">
        <f aca="true" t="shared" si="0" ref="B10:B19">SUM(C10,D10)</f>
        <v>3346</v>
      </c>
      <c r="C10" s="25">
        <v>2984</v>
      </c>
      <c r="D10" s="25">
        <v>362</v>
      </c>
      <c r="E10" s="41">
        <f aca="true" t="shared" si="1" ref="E10:E19">SUM(F10,G10)</f>
        <v>1490</v>
      </c>
      <c r="F10" s="39">
        <v>1286</v>
      </c>
      <c r="G10" s="39">
        <v>204</v>
      </c>
      <c r="H10" s="39">
        <v>213285</v>
      </c>
      <c r="I10" s="65"/>
    </row>
    <row r="11" spans="1:9" s="84" customFormat="1" ht="14.25" customHeight="1" hidden="1">
      <c r="A11" s="10" t="s">
        <v>54</v>
      </c>
      <c r="B11" s="41">
        <f t="shared" si="0"/>
        <v>360</v>
      </c>
      <c r="C11" s="25">
        <v>360</v>
      </c>
      <c r="D11" s="25">
        <v>0</v>
      </c>
      <c r="E11" s="41">
        <f t="shared" si="1"/>
        <v>410</v>
      </c>
      <c r="F11" s="39">
        <v>410</v>
      </c>
      <c r="G11" s="39">
        <v>0</v>
      </c>
      <c r="H11" s="39">
        <v>78531</v>
      </c>
      <c r="I11" s="65"/>
    </row>
    <row r="12" spans="1:9" s="84" customFormat="1" ht="14.25" customHeight="1" hidden="1">
      <c r="A12" s="64" t="s">
        <v>109</v>
      </c>
      <c r="B12" s="41">
        <f t="shared" si="0"/>
        <v>2415</v>
      </c>
      <c r="C12" s="25">
        <v>2165</v>
      </c>
      <c r="D12" s="25">
        <v>250</v>
      </c>
      <c r="E12" s="41">
        <f t="shared" si="1"/>
        <v>553</v>
      </c>
      <c r="F12" s="39">
        <v>248</v>
      </c>
      <c r="G12" s="146">
        <v>305</v>
      </c>
      <c r="H12" s="24">
        <v>190098</v>
      </c>
      <c r="I12" s="65"/>
    </row>
    <row r="13" spans="1:9" s="84" customFormat="1" ht="13.5" customHeight="1" hidden="1">
      <c r="A13" s="64" t="s">
        <v>110</v>
      </c>
      <c r="B13" s="41">
        <f t="shared" si="0"/>
        <v>3235</v>
      </c>
      <c r="C13" s="25">
        <v>0</v>
      </c>
      <c r="D13" s="25">
        <v>3235</v>
      </c>
      <c r="E13" s="41">
        <f t="shared" si="1"/>
        <v>450</v>
      </c>
      <c r="F13" s="39">
        <v>80</v>
      </c>
      <c r="G13" s="146">
        <v>370</v>
      </c>
      <c r="H13" s="24">
        <v>53730</v>
      </c>
      <c r="I13" s="65"/>
    </row>
    <row r="14" spans="1:9" s="84" customFormat="1" ht="13.5" customHeight="1" hidden="1">
      <c r="A14" s="64" t="s">
        <v>111</v>
      </c>
      <c r="B14" s="41">
        <f t="shared" si="0"/>
        <v>0</v>
      </c>
      <c r="C14" s="25"/>
      <c r="D14" s="25"/>
      <c r="E14" s="41">
        <f t="shared" si="1"/>
        <v>658</v>
      </c>
      <c r="F14" s="39">
        <v>658</v>
      </c>
      <c r="G14" s="146"/>
      <c r="H14" s="24">
        <v>15230</v>
      </c>
      <c r="I14" s="65"/>
    </row>
    <row r="15" spans="1:9" s="84" customFormat="1" ht="13.5" customHeight="1" hidden="1">
      <c r="A15" s="64" t="s">
        <v>112</v>
      </c>
      <c r="B15" s="41">
        <f t="shared" si="0"/>
        <v>370</v>
      </c>
      <c r="C15" s="25">
        <v>370</v>
      </c>
      <c r="D15" s="25"/>
      <c r="E15" s="41">
        <f t="shared" si="1"/>
        <v>930</v>
      </c>
      <c r="F15" s="152">
        <v>930</v>
      </c>
      <c r="G15" s="149"/>
      <c r="H15" s="24">
        <v>30789</v>
      </c>
      <c r="I15" s="65"/>
    </row>
    <row r="16" spans="1:9" s="84" customFormat="1" ht="13.5" customHeight="1" hidden="1">
      <c r="A16" s="64" t="s">
        <v>113</v>
      </c>
      <c r="B16" s="41">
        <f t="shared" si="0"/>
        <v>84</v>
      </c>
      <c r="C16" s="24">
        <v>84</v>
      </c>
      <c r="D16" s="146"/>
      <c r="E16" s="41">
        <f t="shared" si="1"/>
        <v>738</v>
      </c>
      <c r="F16" s="152">
        <v>738</v>
      </c>
      <c r="G16" s="149"/>
      <c r="H16" s="24">
        <v>21962</v>
      </c>
      <c r="I16" s="65"/>
    </row>
    <row r="17" spans="1:9" s="84" customFormat="1" ht="13.5" customHeight="1">
      <c r="A17" s="64" t="s">
        <v>114</v>
      </c>
      <c r="B17" s="41">
        <f t="shared" si="0"/>
        <v>6053</v>
      </c>
      <c r="C17" s="24">
        <v>6053</v>
      </c>
      <c r="D17" s="146"/>
      <c r="E17" s="41">
        <f t="shared" si="1"/>
        <v>86</v>
      </c>
      <c r="F17" s="152">
        <v>86</v>
      </c>
      <c r="G17" s="149"/>
      <c r="H17" s="24">
        <v>250560</v>
      </c>
      <c r="I17" s="65"/>
    </row>
    <row r="18" spans="1:9" s="84" customFormat="1" ht="13.5" customHeight="1">
      <c r="A18" s="64" t="s">
        <v>131</v>
      </c>
      <c r="B18" s="41">
        <f t="shared" si="0"/>
        <v>450</v>
      </c>
      <c r="C18" s="130">
        <v>450</v>
      </c>
      <c r="D18" s="138"/>
      <c r="E18" s="41">
        <f t="shared" si="1"/>
        <v>110</v>
      </c>
      <c r="F18" s="134">
        <v>110</v>
      </c>
      <c r="G18" s="138"/>
      <c r="H18" s="24">
        <v>46277</v>
      </c>
      <c r="I18" s="65"/>
    </row>
    <row r="19" spans="1:9" s="84" customFormat="1" ht="13.5" customHeight="1">
      <c r="A19" s="64" t="s">
        <v>151</v>
      </c>
      <c r="B19" s="41">
        <f t="shared" si="0"/>
        <v>200</v>
      </c>
      <c r="C19" s="130">
        <v>200</v>
      </c>
      <c r="D19" s="138"/>
      <c r="E19" s="41">
        <f t="shared" si="1"/>
        <v>104</v>
      </c>
      <c r="F19" s="134">
        <v>104</v>
      </c>
      <c r="G19" s="138"/>
      <c r="H19" s="24">
        <v>7364</v>
      </c>
      <c r="I19" s="65"/>
    </row>
    <row r="20" spans="1:9" s="84" customFormat="1" ht="13.5" customHeight="1">
      <c r="A20" s="64" t="s">
        <v>168</v>
      </c>
      <c r="B20" s="41">
        <v>150</v>
      </c>
      <c r="C20" s="130"/>
      <c r="D20" s="138"/>
      <c r="E20" s="41">
        <v>50</v>
      </c>
      <c r="F20" s="134"/>
      <c r="G20" s="138"/>
      <c r="H20" s="24">
        <v>10928</v>
      </c>
      <c r="I20" s="65"/>
    </row>
    <row r="21" spans="1:9" s="84" customFormat="1" ht="13.5" customHeight="1">
      <c r="A21" s="64" t="s">
        <v>173</v>
      </c>
      <c r="B21" s="41">
        <f>B23+B27</f>
        <v>17637</v>
      </c>
      <c r="C21" s="26"/>
      <c r="D21" s="145"/>
      <c r="E21" s="41">
        <f>E23+E27</f>
        <v>7970</v>
      </c>
      <c r="F21" s="26"/>
      <c r="G21" s="145"/>
      <c r="H21" s="26">
        <f>H23+H27</f>
        <v>2629673</v>
      </c>
      <c r="I21" s="65"/>
    </row>
    <row r="22" spans="1:9" s="84" customFormat="1" ht="7.5" customHeight="1">
      <c r="A22" s="27"/>
      <c r="B22" s="108"/>
      <c r="C22" s="130"/>
      <c r="D22" s="138"/>
      <c r="E22" s="92"/>
      <c r="F22" s="158"/>
      <c r="G22" s="160"/>
      <c r="H22" s="53"/>
      <c r="I22" s="65"/>
    </row>
    <row r="23" spans="1:9" s="84" customFormat="1" ht="13.5" customHeight="1">
      <c r="A23" s="30" t="s">
        <v>57</v>
      </c>
      <c r="B23" s="41">
        <f>SUM(B25)</f>
        <v>5587</v>
      </c>
      <c r="C23" s="130"/>
      <c r="D23" s="138"/>
      <c r="E23" s="41">
        <f>SUM(E25)</f>
        <v>820</v>
      </c>
      <c r="F23" s="134"/>
      <c r="G23" s="138"/>
      <c r="H23" s="26">
        <f>SUM(H25)</f>
        <v>501680</v>
      </c>
      <c r="I23" s="65"/>
    </row>
    <row r="24" spans="1:9" s="84" customFormat="1" ht="7.5" customHeight="1">
      <c r="A24" s="27"/>
      <c r="B24" s="108"/>
      <c r="C24" s="130"/>
      <c r="D24" s="138"/>
      <c r="E24" s="92"/>
      <c r="F24" s="134"/>
      <c r="G24" s="138"/>
      <c r="H24" s="53"/>
      <c r="I24" s="65"/>
    </row>
    <row r="25" spans="1:9" s="84" customFormat="1" ht="14.25" customHeight="1">
      <c r="A25" s="72" t="s">
        <v>64</v>
      </c>
      <c r="B25" s="41">
        <v>5587</v>
      </c>
      <c r="C25" s="130"/>
      <c r="D25" s="138"/>
      <c r="E25" s="41">
        <v>820</v>
      </c>
      <c r="F25" s="134"/>
      <c r="G25" s="138"/>
      <c r="H25" s="61">
        <v>501680</v>
      </c>
      <c r="I25" s="65"/>
    </row>
    <row r="26" spans="1:9" s="84" customFormat="1" ht="7.5" customHeight="1">
      <c r="A26" s="72"/>
      <c r="B26" s="41"/>
      <c r="C26" s="130"/>
      <c r="D26" s="138"/>
      <c r="E26" s="41"/>
      <c r="F26" s="134"/>
      <c r="G26" s="138"/>
      <c r="H26" s="31"/>
      <c r="I26" s="65"/>
    </row>
    <row r="27" spans="1:9" s="84" customFormat="1" ht="13.5" customHeight="1">
      <c r="A27" s="30" t="s">
        <v>58</v>
      </c>
      <c r="B27" s="41">
        <f>SUM(B29:B34)</f>
        <v>12050</v>
      </c>
      <c r="C27" s="26"/>
      <c r="D27" s="145"/>
      <c r="E27" s="41">
        <f>SUM(E29:E34)</f>
        <v>7150</v>
      </c>
      <c r="F27" s="26"/>
      <c r="G27" s="145"/>
      <c r="H27" s="26">
        <f>SUM(H29:H34)</f>
        <v>2127993</v>
      </c>
      <c r="I27" s="65"/>
    </row>
    <row r="28" spans="1:9" s="84" customFormat="1" ht="7.5" customHeight="1">
      <c r="A28" s="30"/>
      <c r="B28" s="123"/>
      <c r="C28" s="130"/>
      <c r="D28" s="138"/>
      <c r="E28" s="123"/>
      <c r="F28" s="159"/>
      <c r="G28" s="161"/>
      <c r="H28" s="31"/>
      <c r="I28" s="65"/>
    </row>
    <row r="29" spans="1:9" s="84" customFormat="1" ht="13.5" customHeight="1">
      <c r="A29" s="72" t="s">
        <v>177</v>
      </c>
      <c r="B29" s="41">
        <v>400</v>
      </c>
      <c r="C29" s="130"/>
      <c r="D29" s="138"/>
      <c r="E29" s="41">
        <v>400</v>
      </c>
      <c r="F29" s="130"/>
      <c r="G29" s="138"/>
      <c r="H29" s="61">
        <v>73983</v>
      </c>
      <c r="I29" s="65"/>
    </row>
    <row r="30" spans="1:8" ht="13.5" customHeight="1">
      <c r="A30" s="72" t="s">
        <v>176</v>
      </c>
      <c r="B30" s="41">
        <v>1260</v>
      </c>
      <c r="C30" s="130"/>
      <c r="D30" s="138"/>
      <c r="E30" s="41">
        <v>1050</v>
      </c>
      <c r="F30" s="130"/>
      <c r="G30" s="138"/>
      <c r="H30" s="31">
        <v>167214</v>
      </c>
    </row>
    <row r="31" spans="1:9" s="84" customFormat="1" ht="13.5" customHeight="1">
      <c r="A31" s="72" t="s">
        <v>178</v>
      </c>
      <c r="B31" s="41">
        <v>2000</v>
      </c>
      <c r="C31" s="130"/>
      <c r="D31" s="138"/>
      <c r="E31" s="41">
        <v>500</v>
      </c>
      <c r="F31" s="130"/>
      <c r="G31" s="138"/>
      <c r="H31" s="61">
        <v>42418</v>
      </c>
      <c r="I31" s="65"/>
    </row>
    <row r="32" spans="1:8" ht="13.5" customHeight="1">
      <c r="A32" s="72" t="s">
        <v>175</v>
      </c>
      <c r="B32" s="41">
        <v>2890</v>
      </c>
      <c r="C32" s="130"/>
      <c r="D32" s="138"/>
      <c r="E32" s="41">
        <v>0</v>
      </c>
      <c r="F32" s="130"/>
      <c r="G32" s="138"/>
      <c r="H32" s="31">
        <v>391090</v>
      </c>
    </row>
    <row r="33" spans="1:8" ht="13.5" customHeight="1">
      <c r="A33" s="72" t="s">
        <v>179</v>
      </c>
      <c r="B33" s="41">
        <v>2200</v>
      </c>
      <c r="C33" s="130"/>
      <c r="D33" s="138"/>
      <c r="E33" s="41">
        <v>2100</v>
      </c>
      <c r="F33" s="130"/>
      <c r="G33" s="138"/>
      <c r="H33" s="31">
        <v>261801</v>
      </c>
    </row>
    <row r="34" spans="1:9" s="84" customFormat="1" ht="13.5" customHeight="1">
      <c r="A34" s="86" t="s">
        <v>108</v>
      </c>
      <c r="B34" s="121">
        <v>3300</v>
      </c>
      <c r="C34" s="133"/>
      <c r="D34" s="143"/>
      <c r="E34" s="121">
        <v>3100</v>
      </c>
      <c r="F34" s="133"/>
      <c r="G34" s="143"/>
      <c r="H34" s="60">
        <v>1191487</v>
      </c>
      <c r="I34" s="65"/>
    </row>
    <row r="35" spans="1:8" ht="12.75" customHeight="1">
      <c r="A35" s="23"/>
      <c r="B35" s="23"/>
      <c r="C35" s="134"/>
      <c r="D35" s="134"/>
      <c r="E35" s="89"/>
      <c r="F35" s="134"/>
      <c r="G35" s="134"/>
      <c r="H35" s="37"/>
    </row>
    <row r="36" spans="6:7" ht="16.5">
      <c r="F36" s="37"/>
      <c r="G36" s="37"/>
    </row>
  </sheetData>
  <printOptions horizontalCentered="1"/>
  <pageMargins left="0.5905511811023623" right="0.7874015748031497" top="0.5905511811023623" bottom="0.984251968503937" header="0.31496062992125984" footer="0.31496062992125984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I42"/>
  <sheetViews>
    <sheetView zoomScale="78" zoomScaleNormal="78" workbookViewId="0" topLeftCell="A1">
      <selection activeCell="B50" sqref="B50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22" customWidth="1"/>
    <col min="10" max="16384" width="14.875" style="22" customWidth="1"/>
  </cols>
  <sheetData>
    <row r="1" spans="1:8" s="17" customFormat="1" ht="45" customHeight="1">
      <c r="A1" s="15" t="s">
        <v>145</v>
      </c>
      <c r="B1" s="15"/>
      <c r="C1" s="15"/>
      <c r="D1" s="16"/>
      <c r="E1" s="16"/>
      <c r="F1" s="16"/>
      <c r="G1" s="16"/>
      <c r="H1" s="16"/>
    </row>
    <row r="2" spans="1:9" s="17" customFormat="1" ht="23.25" customHeight="1">
      <c r="A2" s="7" t="s">
        <v>0</v>
      </c>
      <c r="B2" s="112" t="s">
        <v>97</v>
      </c>
      <c r="C2" s="18" t="s">
        <v>96</v>
      </c>
      <c r="D2" s="19"/>
      <c r="E2" s="117" t="s">
        <v>100</v>
      </c>
      <c r="F2" s="20" t="s">
        <v>30</v>
      </c>
      <c r="G2" s="20"/>
      <c r="H2" s="87" t="s">
        <v>90</v>
      </c>
      <c r="I2" s="285"/>
    </row>
    <row r="3" spans="1:9" ht="18" customHeight="1">
      <c r="A3" s="9" t="s">
        <v>56</v>
      </c>
      <c r="B3" s="115" t="s">
        <v>98</v>
      </c>
      <c r="C3" s="20" t="s">
        <v>2</v>
      </c>
      <c r="D3" s="116" t="s">
        <v>3</v>
      </c>
      <c r="E3" s="118" t="s">
        <v>98</v>
      </c>
      <c r="F3" s="20" t="s">
        <v>2</v>
      </c>
      <c r="G3" s="20" t="s">
        <v>3</v>
      </c>
      <c r="H3" s="21" t="s">
        <v>4</v>
      </c>
      <c r="I3" s="55"/>
    </row>
    <row r="4" spans="1:8" ht="15.75" customHeight="1" hidden="1">
      <c r="A4" s="23" t="s">
        <v>5</v>
      </c>
      <c r="B4" s="23"/>
      <c r="C4" s="24">
        <v>4596</v>
      </c>
      <c r="D4" s="25">
        <v>1130</v>
      </c>
      <c r="E4" s="25"/>
      <c r="F4" s="25">
        <v>1921</v>
      </c>
      <c r="G4" s="25">
        <v>1440</v>
      </c>
      <c r="H4" s="38">
        <v>122441</v>
      </c>
    </row>
    <row r="5" spans="1:8" ht="15.75" customHeight="1" hidden="1">
      <c r="A5" s="23" t="s">
        <v>6</v>
      </c>
      <c r="B5" s="23"/>
      <c r="C5" s="24">
        <v>0</v>
      </c>
      <c r="D5" s="25">
        <v>0</v>
      </c>
      <c r="E5" s="25"/>
      <c r="F5" s="25" t="s">
        <v>31</v>
      </c>
      <c r="G5" s="25">
        <v>0</v>
      </c>
      <c r="H5" s="38">
        <v>0</v>
      </c>
    </row>
    <row r="6" spans="1:8" ht="15.75" customHeight="1" hidden="1">
      <c r="A6" s="23" t="s">
        <v>7</v>
      </c>
      <c r="B6" s="23"/>
      <c r="C6" s="24">
        <v>1173</v>
      </c>
      <c r="D6" s="25">
        <v>4260</v>
      </c>
      <c r="E6" s="25"/>
      <c r="F6" s="25">
        <v>170</v>
      </c>
      <c r="G6" s="25">
        <v>1955</v>
      </c>
      <c r="H6" s="38">
        <v>294072</v>
      </c>
    </row>
    <row r="7" spans="1:8" ht="16.5" customHeight="1" hidden="1">
      <c r="A7" s="23" t="s">
        <v>8</v>
      </c>
      <c r="B7" s="23"/>
      <c r="C7" s="24">
        <v>0</v>
      </c>
      <c r="D7" s="25">
        <v>285</v>
      </c>
      <c r="E7" s="25"/>
      <c r="F7" s="25">
        <v>0</v>
      </c>
      <c r="G7" s="25">
        <v>300</v>
      </c>
      <c r="H7" s="38">
        <v>22040</v>
      </c>
    </row>
    <row r="8" spans="1:8" ht="16.5" customHeight="1" hidden="1">
      <c r="A8" s="23" t="s">
        <v>32</v>
      </c>
      <c r="B8" s="23"/>
      <c r="C8" s="24">
        <v>30</v>
      </c>
      <c r="D8" s="25">
        <v>4766</v>
      </c>
      <c r="E8" s="25"/>
      <c r="F8" s="25">
        <v>181</v>
      </c>
      <c r="G8" s="25">
        <v>5969</v>
      </c>
      <c r="H8" s="38">
        <v>148624</v>
      </c>
    </row>
    <row r="9" spans="1:8" s="84" customFormat="1" ht="14.25" customHeight="1" hidden="1">
      <c r="A9" s="10" t="s">
        <v>35</v>
      </c>
      <c r="B9" s="10"/>
      <c r="C9" s="24">
        <v>0</v>
      </c>
      <c r="D9" s="25">
        <v>2648</v>
      </c>
      <c r="E9" s="25"/>
      <c r="F9" s="25">
        <v>0</v>
      </c>
      <c r="G9" s="25">
        <v>596</v>
      </c>
      <c r="H9" s="24">
        <v>82124</v>
      </c>
    </row>
    <row r="10" spans="1:8" s="84" customFormat="1" ht="15" customHeight="1" hidden="1">
      <c r="A10" s="10" t="s">
        <v>36</v>
      </c>
      <c r="B10" s="41">
        <f aca="true" t="shared" si="0" ref="B10:B19">SUM(C10,D10)</f>
        <v>10948</v>
      </c>
      <c r="C10" s="24">
        <v>3551</v>
      </c>
      <c r="D10" s="39">
        <v>7397</v>
      </c>
      <c r="E10" s="41">
        <f aca="true" t="shared" si="1" ref="E10:E19">SUM(F10,G10)</f>
        <v>1785</v>
      </c>
      <c r="F10" s="39">
        <v>570</v>
      </c>
      <c r="G10" s="39">
        <v>1215</v>
      </c>
      <c r="H10" s="39">
        <v>343660</v>
      </c>
    </row>
    <row r="11" spans="1:8" s="84" customFormat="1" ht="15" customHeight="1" hidden="1">
      <c r="A11" s="10" t="s">
        <v>54</v>
      </c>
      <c r="B11" s="41">
        <f t="shared" si="0"/>
        <v>0</v>
      </c>
      <c r="C11" s="24">
        <v>0</v>
      </c>
      <c r="D11" s="39">
        <v>0</v>
      </c>
      <c r="E11" s="41">
        <f t="shared" si="1"/>
        <v>0</v>
      </c>
      <c r="F11" s="39">
        <v>0</v>
      </c>
      <c r="G11" s="39">
        <v>0</v>
      </c>
      <c r="H11" s="39">
        <v>0</v>
      </c>
    </row>
    <row r="12" spans="1:8" s="84" customFormat="1" ht="14.25" customHeight="1" hidden="1">
      <c r="A12" s="64" t="s">
        <v>109</v>
      </c>
      <c r="B12" s="41">
        <f t="shared" si="0"/>
        <v>9381</v>
      </c>
      <c r="C12" s="24">
        <v>3355</v>
      </c>
      <c r="D12" s="39">
        <v>6026</v>
      </c>
      <c r="E12" s="41">
        <f t="shared" si="1"/>
        <v>3848</v>
      </c>
      <c r="F12" s="39">
        <v>524</v>
      </c>
      <c r="G12" s="146">
        <v>3324</v>
      </c>
      <c r="H12" s="24">
        <v>450315</v>
      </c>
    </row>
    <row r="13" spans="1:8" s="84" customFormat="1" ht="13.5" customHeight="1" hidden="1">
      <c r="A13" s="64" t="s">
        <v>110</v>
      </c>
      <c r="B13" s="41">
        <f t="shared" si="0"/>
        <v>6515</v>
      </c>
      <c r="C13" s="24">
        <v>3935</v>
      </c>
      <c r="D13" s="39">
        <v>2580</v>
      </c>
      <c r="E13" s="41">
        <f t="shared" si="1"/>
        <v>3289</v>
      </c>
      <c r="F13" s="39">
        <v>1306</v>
      </c>
      <c r="G13" s="146">
        <v>1983</v>
      </c>
      <c r="H13" s="24">
        <v>547583</v>
      </c>
    </row>
    <row r="14" spans="1:8" s="84" customFormat="1" ht="13.5" customHeight="1" hidden="1">
      <c r="A14" s="64" t="s">
        <v>111</v>
      </c>
      <c r="B14" s="41">
        <f t="shared" si="0"/>
        <v>0</v>
      </c>
      <c r="C14" s="24">
        <v>0</v>
      </c>
      <c r="D14" s="39"/>
      <c r="E14" s="41">
        <f t="shared" si="1"/>
        <v>0</v>
      </c>
      <c r="F14" s="39">
        <v>0</v>
      </c>
      <c r="G14" s="146"/>
      <c r="H14" s="24">
        <v>0</v>
      </c>
    </row>
    <row r="15" spans="1:8" s="84" customFormat="1" ht="13.5" customHeight="1" hidden="1">
      <c r="A15" s="64" t="s">
        <v>112</v>
      </c>
      <c r="B15" s="41">
        <f t="shared" si="0"/>
        <v>653</v>
      </c>
      <c r="C15" s="148">
        <v>653</v>
      </c>
      <c r="D15" s="149"/>
      <c r="E15" s="41">
        <f t="shared" si="1"/>
        <v>430</v>
      </c>
      <c r="F15" s="148">
        <v>430</v>
      </c>
      <c r="G15" s="149"/>
      <c r="H15" s="24">
        <v>52209</v>
      </c>
    </row>
    <row r="16" spans="1:8" s="84" customFormat="1" ht="15" customHeight="1" hidden="1">
      <c r="A16" s="64" t="s">
        <v>113</v>
      </c>
      <c r="B16" s="41">
        <f t="shared" si="0"/>
        <v>282</v>
      </c>
      <c r="C16" s="148">
        <v>282</v>
      </c>
      <c r="D16" s="149"/>
      <c r="E16" s="41">
        <f t="shared" si="1"/>
        <v>360</v>
      </c>
      <c r="F16" s="148">
        <v>360</v>
      </c>
      <c r="G16" s="149"/>
      <c r="H16" s="24">
        <v>24947</v>
      </c>
    </row>
    <row r="17" spans="1:8" s="84" customFormat="1" ht="15" customHeight="1">
      <c r="A17" s="64" t="s">
        <v>114</v>
      </c>
      <c r="B17" s="41">
        <f t="shared" si="0"/>
        <v>1120</v>
      </c>
      <c r="C17" s="148">
        <v>1120</v>
      </c>
      <c r="D17" s="149"/>
      <c r="E17" s="41">
        <f t="shared" si="1"/>
        <v>715</v>
      </c>
      <c r="F17" s="148">
        <v>715</v>
      </c>
      <c r="G17" s="149"/>
      <c r="H17" s="24">
        <v>88175</v>
      </c>
    </row>
    <row r="18" spans="1:9" s="84" customFormat="1" ht="15" customHeight="1">
      <c r="A18" s="64" t="s">
        <v>131</v>
      </c>
      <c r="B18" s="41">
        <f t="shared" si="0"/>
        <v>0</v>
      </c>
      <c r="C18" s="130">
        <f>SUM(C23,C28)</f>
        <v>0</v>
      </c>
      <c r="D18" s="138"/>
      <c r="E18" s="41">
        <f t="shared" si="1"/>
        <v>0</v>
      </c>
      <c r="F18" s="130">
        <f>SUM(F23,F28)</f>
        <v>0</v>
      </c>
      <c r="G18" s="138"/>
      <c r="H18" s="24">
        <v>124950</v>
      </c>
      <c r="I18" s="287" t="s">
        <v>171</v>
      </c>
    </row>
    <row r="19" spans="1:8" s="84" customFormat="1" ht="15" customHeight="1">
      <c r="A19" s="64" t="s">
        <v>151</v>
      </c>
      <c r="B19" s="41">
        <f t="shared" si="0"/>
        <v>1380</v>
      </c>
      <c r="C19" s="130">
        <v>1380</v>
      </c>
      <c r="D19" s="138"/>
      <c r="E19" s="41">
        <f t="shared" si="1"/>
        <v>540</v>
      </c>
      <c r="F19" s="130">
        <v>540</v>
      </c>
      <c r="G19" s="138"/>
      <c r="H19" s="24">
        <v>124950</v>
      </c>
    </row>
    <row r="20" spans="1:8" s="84" customFormat="1" ht="15" customHeight="1">
      <c r="A20" s="64" t="s">
        <v>168</v>
      </c>
      <c r="B20" s="41">
        <v>739</v>
      </c>
      <c r="C20" s="130"/>
      <c r="D20" s="138"/>
      <c r="E20" s="41">
        <v>8</v>
      </c>
      <c r="F20" s="130"/>
      <c r="G20" s="138"/>
      <c r="H20" s="24">
        <v>25235</v>
      </c>
    </row>
    <row r="21" spans="1:9" s="84" customFormat="1" ht="15" customHeight="1">
      <c r="A21" s="64" t="s">
        <v>173</v>
      </c>
      <c r="B21" s="41">
        <f>B23+B28</f>
        <v>0</v>
      </c>
      <c r="C21" s="26"/>
      <c r="D21" s="145"/>
      <c r="E21" s="41">
        <f>E23+E28</f>
        <v>0</v>
      </c>
      <c r="F21" s="26"/>
      <c r="G21" s="145"/>
      <c r="H21" s="26">
        <f>H23+H28</f>
        <v>0</v>
      </c>
      <c r="I21" s="65"/>
    </row>
    <row r="22" spans="1:9" s="196" customFormat="1" ht="8.25" customHeight="1">
      <c r="A22" s="289"/>
      <c r="B22" s="207"/>
      <c r="C22" s="279"/>
      <c r="D22" s="280"/>
      <c r="E22" s="207"/>
      <c r="F22" s="279"/>
      <c r="G22" s="280"/>
      <c r="H22" s="290"/>
      <c r="I22" s="288"/>
    </row>
    <row r="23" spans="1:8" s="196" customFormat="1" ht="15" customHeight="1" hidden="1">
      <c r="A23" s="197" t="s">
        <v>57</v>
      </c>
      <c r="B23" s="193">
        <f>SUM(B25:B26)</f>
        <v>0</v>
      </c>
      <c r="C23" s="194"/>
      <c r="D23" s="195"/>
      <c r="E23" s="193">
        <f>SUM(E25:E26)</f>
        <v>0</v>
      </c>
      <c r="F23" s="194"/>
      <c r="G23" s="195"/>
      <c r="H23" s="198">
        <f>SUM(H25:H26)</f>
        <v>0</v>
      </c>
    </row>
    <row r="24" spans="1:8" s="196" customFormat="1" ht="8.25" customHeight="1" hidden="1">
      <c r="A24" s="199"/>
      <c r="B24" s="200"/>
      <c r="C24" s="201"/>
      <c r="D24" s="195"/>
      <c r="E24" s="202"/>
      <c r="F24" s="194"/>
      <c r="G24" s="195"/>
      <c r="H24" s="203"/>
    </row>
    <row r="25" spans="1:8" s="196" customFormat="1" ht="13.5" customHeight="1" hidden="1">
      <c r="A25" s="204" t="s">
        <v>65</v>
      </c>
      <c r="B25" s="193">
        <v>0</v>
      </c>
      <c r="C25" s="194"/>
      <c r="D25" s="195"/>
      <c r="E25" s="193">
        <v>0</v>
      </c>
      <c r="F25" s="194"/>
      <c r="G25" s="195"/>
      <c r="H25" s="198">
        <v>0</v>
      </c>
    </row>
    <row r="26" spans="1:9" s="196" customFormat="1" ht="15" customHeight="1" hidden="1">
      <c r="A26" s="209" t="s">
        <v>66</v>
      </c>
      <c r="B26" s="207">
        <v>0</v>
      </c>
      <c r="C26" s="279"/>
      <c r="D26" s="280"/>
      <c r="E26" s="207">
        <v>0</v>
      </c>
      <c r="F26" s="279"/>
      <c r="G26" s="280"/>
      <c r="H26" s="208">
        <v>0</v>
      </c>
      <c r="I26" s="288"/>
    </row>
    <row r="27" spans="1:8" s="196" customFormat="1" ht="4.5" customHeight="1" hidden="1">
      <c r="A27" s="205"/>
      <c r="B27" s="205"/>
      <c r="C27" s="194"/>
      <c r="D27" s="195"/>
      <c r="E27" s="202"/>
      <c r="F27" s="194"/>
      <c r="G27" s="195"/>
      <c r="H27" s="203"/>
    </row>
    <row r="28" spans="1:9" s="196" customFormat="1" ht="13.5" customHeight="1" hidden="1">
      <c r="A28" s="197" t="s">
        <v>58</v>
      </c>
      <c r="B28" s="193">
        <f>SUM(B30:B36)</f>
        <v>0</v>
      </c>
      <c r="C28" s="210"/>
      <c r="D28" s="225"/>
      <c r="E28" s="193">
        <f>SUM(E30:E36)</f>
        <v>0</v>
      </c>
      <c r="F28" s="210"/>
      <c r="G28" s="225"/>
      <c r="H28" s="210">
        <f>SUM(H30:H36)</f>
        <v>0</v>
      </c>
      <c r="I28" s="211"/>
    </row>
    <row r="29" spans="1:9" s="196" customFormat="1" ht="4.5" customHeight="1" hidden="1">
      <c r="A29" s="197"/>
      <c r="B29" s="193"/>
      <c r="C29" s="210"/>
      <c r="D29" s="225"/>
      <c r="E29" s="193"/>
      <c r="F29" s="210"/>
      <c r="G29" s="225"/>
      <c r="H29" s="210"/>
      <c r="I29" s="211"/>
    </row>
    <row r="30" spans="1:8" s="196" customFormat="1" ht="12.75" customHeight="1" hidden="1">
      <c r="A30" s="209" t="s">
        <v>157</v>
      </c>
      <c r="B30" s="257">
        <v>0</v>
      </c>
      <c r="C30" s="270"/>
      <c r="D30" s="271"/>
      <c r="E30" s="258">
        <v>0</v>
      </c>
      <c r="F30" s="270"/>
      <c r="G30" s="271"/>
      <c r="H30" s="259">
        <v>0</v>
      </c>
    </row>
    <row r="31" spans="1:8" s="196" customFormat="1" ht="14.25" customHeight="1" hidden="1">
      <c r="A31" s="204" t="s">
        <v>101</v>
      </c>
      <c r="B31" s="193">
        <f aca="true" t="shared" si="2" ref="B31:B36">SUM(C31,D31)</f>
        <v>0</v>
      </c>
      <c r="C31" s="194"/>
      <c r="D31" s="195"/>
      <c r="E31" s="193">
        <f aca="true" t="shared" si="3" ref="E31:E36">SUM(F31,G31)</f>
        <v>0</v>
      </c>
      <c r="F31" s="194"/>
      <c r="G31" s="195"/>
      <c r="H31" s="198">
        <v>0</v>
      </c>
    </row>
    <row r="32" spans="1:8" s="196" customFormat="1" ht="13.5" customHeight="1" hidden="1">
      <c r="A32" s="204" t="s">
        <v>123</v>
      </c>
      <c r="B32" s="193">
        <f t="shared" si="2"/>
        <v>0</v>
      </c>
      <c r="C32" s="194"/>
      <c r="D32" s="195"/>
      <c r="E32" s="193">
        <f t="shared" si="3"/>
        <v>0</v>
      </c>
      <c r="F32" s="194"/>
      <c r="G32" s="195"/>
      <c r="H32" s="198">
        <v>0</v>
      </c>
    </row>
    <row r="33" spans="1:8" s="196" customFormat="1" ht="13.5" customHeight="1" hidden="1">
      <c r="A33" s="204" t="s">
        <v>124</v>
      </c>
      <c r="B33" s="193">
        <f t="shared" si="2"/>
        <v>0</v>
      </c>
      <c r="C33" s="194"/>
      <c r="D33" s="195"/>
      <c r="E33" s="193">
        <f t="shared" si="3"/>
        <v>0</v>
      </c>
      <c r="F33" s="194"/>
      <c r="G33" s="195"/>
      <c r="H33" s="198">
        <v>0</v>
      </c>
    </row>
    <row r="34" spans="1:8" s="196" customFormat="1" ht="13.5" customHeight="1" hidden="1">
      <c r="A34" s="204" t="s">
        <v>125</v>
      </c>
      <c r="B34" s="193">
        <f t="shared" si="2"/>
        <v>0</v>
      </c>
      <c r="C34" s="194"/>
      <c r="D34" s="195"/>
      <c r="E34" s="193">
        <f t="shared" si="3"/>
        <v>0</v>
      </c>
      <c r="F34" s="194"/>
      <c r="G34" s="195"/>
      <c r="H34" s="198">
        <v>0</v>
      </c>
    </row>
    <row r="35" spans="1:8" s="196" customFormat="1" ht="13.5" customHeight="1" hidden="1">
      <c r="A35" s="204" t="s">
        <v>126</v>
      </c>
      <c r="B35" s="193">
        <f t="shared" si="2"/>
        <v>0</v>
      </c>
      <c r="C35" s="194"/>
      <c r="D35" s="195"/>
      <c r="E35" s="193">
        <f t="shared" si="3"/>
        <v>0</v>
      </c>
      <c r="F35" s="194"/>
      <c r="G35" s="195"/>
      <c r="H35" s="198">
        <v>0</v>
      </c>
    </row>
    <row r="36" spans="1:8" s="196" customFormat="1" ht="12.75" customHeight="1" hidden="1">
      <c r="A36" s="206" t="s">
        <v>127</v>
      </c>
      <c r="B36" s="207">
        <f t="shared" si="2"/>
        <v>0</v>
      </c>
      <c r="C36" s="194"/>
      <c r="D36" s="195"/>
      <c r="E36" s="207">
        <f t="shared" si="3"/>
        <v>0</v>
      </c>
      <c r="F36" s="194"/>
      <c r="G36" s="195"/>
      <c r="H36" s="208">
        <v>0</v>
      </c>
    </row>
    <row r="37" spans="1:7" ht="16.5">
      <c r="A37" s="22" t="s">
        <v>160</v>
      </c>
      <c r="B37" s="37"/>
      <c r="C37" s="37"/>
      <c r="D37" s="37"/>
      <c r="F37" s="37"/>
      <c r="G37" s="37"/>
    </row>
    <row r="38" spans="1:7" ht="16.5">
      <c r="A38" s="37"/>
      <c r="B38" s="37"/>
      <c r="F38" s="37"/>
      <c r="G38" s="37"/>
    </row>
    <row r="39" spans="1:2" ht="16.5">
      <c r="A39" s="37"/>
      <c r="B39" s="37"/>
    </row>
    <row r="40" spans="1:2" ht="16.5">
      <c r="A40" s="37"/>
      <c r="B40" s="37"/>
    </row>
    <row r="41" spans="1:2" ht="16.5">
      <c r="A41" s="37"/>
      <c r="B41" s="37"/>
    </row>
    <row r="42" spans="1:2" ht="16.5">
      <c r="A42" s="37"/>
      <c r="B42" s="37"/>
    </row>
  </sheetData>
  <printOptions horizontalCentered="1"/>
  <pageMargins left="0.5905511811023623" right="0.7874015748031497" top="4.803149606299213" bottom="0.8661417322834646" header="0.31496062992125984" footer="0.31496062992125984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H23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37" customWidth="1"/>
    <col min="2" max="2" width="30.625" style="37" customWidth="1"/>
    <col min="3" max="4" width="15.625" style="37" customWidth="1"/>
    <col min="5" max="5" width="30.625" style="37" customWidth="1"/>
    <col min="6" max="7" width="15.625" style="37" customWidth="1"/>
    <col min="8" max="8" width="16.625" style="37" customWidth="1"/>
    <col min="9" max="16384" width="14.875" style="22" customWidth="1"/>
  </cols>
  <sheetData>
    <row r="1" spans="1:8" s="17" customFormat="1" ht="57.75" customHeight="1">
      <c r="A1" s="261"/>
      <c r="B1" s="261"/>
      <c r="C1" s="261"/>
      <c r="D1" s="59"/>
      <c r="E1" s="59"/>
      <c r="F1" s="59"/>
      <c r="G1" s="59"/>
      <c r="H1" s="59"/>
    </row>
    <row r="2" spans="1:8" s="17" customFormat="1" ht="23.25" customHeight="1">
      <c r="A2" s="262"/>
      <c r="B2" s="262"/>
      <c r="C2" s="59"/>
      <c r="D2" s="59"/>
      <c r="E2" s="59"/>
      <c r="F2" s="59"/>
      <c r="G2" s="59"/>
      <c r="H2" s="23"/>
    </row>
    <row r="3" spans="1:8" ht="18" customHeight="1">
      <c r="A3" s="262"/>
      <c r="B3" s="263"/>
      <c r="C3" s="59"/>
      <c r="D3" s="40"/>
      <c r="E3" s="263"/>
      <c r="F3" s="59"/>
      <c r="G3" s="59"/>
      <c r="H3" s="264"/>
    </row>
    <row r="4" spans="1:8" ht="15" customHeight="1">
      <c r="A4" s="10"/>
      <c r="B4" s="10"/>
      <c r="C4" s="39"/>
      <c r="D4" s="39"/>
      <c r="E4" s="39"/>
      <c r="F4" s="39"/>
      <c r="G4" s="39"/>
      <c r="H4" s="39"/>
    </row>
    <row r="5" spans="1:8" ht="15" customHeight="1">
      <c r="A5" s="11"/>
      <c r="B5" s="11"/>
      <c r="C5" s="39"/>
      <c r="D5" s="39"/>
      <c r="E5" s="39"/>
      <c r="F5" s="39"/>
      <c r="G5" s="39"/>
      <c r="H5" s="39"/>
    </row>
    <row r="6" spans="1:8" ht="15" customHeight="1">
      <c r="A6" s="11"/>
      <c r="B6" s="11"/>
      <c r="C6" s="39"/>
      <c r="D6" s="39"/>
      <c r="E6" s="39"/>
      <c r="F6" s="39"/>
      <c r="G6" s="39"/>
      <c r="H6" s="39"/>
    </row>
    <row r="7" spans="1:8" ht="15" customHeight="1">
      <c r="A7" s="11"/>
      <c r="B7" s="11"/>
      <c r="C7" s="39"/>
      <c r="D7" s="39"/>
      <c r="E7" s="39"/>
      <c r="F7" s="39"/>
      <c r="G7" s="39"/>
      <c r="H7" s="39"/>
    </row>
    <row r="8" spans="1:8" ht="15" customHeight="1">
      <c r="A8" s="11"/>
      <c r="B8" s="11"/>
      <c r="C8" s="39"/>
      <c r="D8" s="39"/>
      <c r="E8" s="39"/>
      <c r="F8" s="39"/>
      <c r="G8" s="39"/>
      <c r="H8" s="39"/>
    </row>
    <row r="9" spans="1:8" ht="15" customHeight="1">
      <c r="A9" s="11"/>
      <c r="B9" s="11"/>
      <c r="C9" s="38"/>
      <c r="D9" s="38"/>
      <c r="E9" s="38"/>
      <c r="F9" s="38"/>
      <c r="G9" s="38"/>
      <c r="H9" s="38"/>
    </row>
    <row r="10" spans="1:8" ht="15" customHeight="1">
      <c r="A10" s="11"/>
      <c r="B10" s="38"/>
      <c r="C10" s="38"/>
      <c r="D10" s="38"/>
      <c r="E10" s="38"/>
      <c r="F10" s="38"/>
      <c r="G10" s="38"/>
      <c r="H10" s="38"/>
    </row>
    <row r="11" spans="1:8" ht="15" customHeight="1">
      <c r="A11" s="11"/>
      <c r="B11" s="38"/>
      <c r="C11" s="38"/>
      <c r="D11" s="38"/>
      <c r="E11" s="38"/>
      <c r="F11" s="38"/>
      <c r="G11" s="38"/>
      <c r="H11" s="38"/>
    </row>
    <row r="12" spans="1:8" ht="15" customHeight="1">
      <c r="A12" s="11"/>
      <c r="B12" s="38"/>
      <c r="C12" s="38"/>
      <c r="D12" s="38"/>
      <c r="E12" s="38"/>
      <c r="F12" s="38"/>
      <c r="G12" s="38"/>
      <c r="H12" s="38"/>
    </row>
    <row r="13" spans="1:8" ht="15" customHeight="1">
      <c r="A13" s="11"/>
      <c r="B13" s="38"/>
      <c r="C13" s="38"/>
      <c r="D13" s="38"/>
      <c r="E13" s="38"/>
      <c r="F13" s="38"/>
      <c r="G13" s="38"/>
      <c r="H13" s="38"/>
    </row>
    <row r="14" spans="1:8" ht="15" customHeight="1">
      <c r="A14" s="11"/>
      <c r="B14" s="38"/>
      <c r="C14" s="38"/>
      <c r="D14" s="38"/>
      <c r="E14" s="38"/>
      <c r="F14" s="38"/>
      <c r="G14" s="38"/>
      <c r="H14" s="38"/>
    </row>
    <row r="15" spans="1:8" ht="15" customHeight="1">
      <c r="A15" s="11"/>
      <c r="B15" s="38"/>
      <c r="C15" s="38"/>
      <c r="D15" s="38"/>
      <c r="E15" s="38"/>
      <c r="F15" s="38"/>
      <c r="G15" s="38"/>
      <c r="H15" s="38"/>
    </row>
    <row r="16" spans="1:8" ht="15" customHeight="1">
      <c r="A16" s="11"/>
      <c r="B16" s="38"/>
      <c r="C16" s="38"/>
      <c r="D16" s="38"/>
      <c r="E16" s="38"/>
      <c r="F16" s="38"/>
      <c r="G16" s="38"/>
      <c r="H16" s="38"/>
    </row>
    <row r="17" spans="1:8" ht="15" customHeight="1">
      <c r="A17" s="11"/>
      <c r="B17" s="38"/>
      <c r="C17" s="38"/>
      <c r="D17" s="38"/>
      <c r="E17" s="38"/>
      <c r="F17" s="38"/>
      <c r="G17" s="38"/>
      <c r="H17" s="38"/>
    </row>
    <row r="18" spans="1:8" ht="15" customHeight="1">
      <c r="A18" s="11"/>
      <c r="B18" s="38"/>
      <c r="C18" s="38"/>
      <c r="D18" s="38"/>
      <c r="E18" s="38"/>
      <c r="F18" s="38"/>
      <c r="G18" s="38"/>
      <c r="H18" s="38"/>
    </row>
    <row r="19" spans="1:8" ht="15" customHeight="1">
      <c r="A19" s="11"/>
      <c r="B19" s="38"/>
      <c r="C19" s="38"/>
      <c r="D19" s="38"/>
      <c r="E19" s="38"/>
      <c r="F19" s="38"/>
      <c r="G19" s="38"/>
      <c r="H19" s="38"/>
    </row>
    <row r="20" spans="1:8" ht="15" customHeight="1">
      <c r="A20" s="11"/>
      <c r="B20" s="38"/>
      <c r="C20" s="38"/>
      <c r="D20" s="38"/>
      <c r="E20" s="38"/>
      <c r="F20" s="38"/>
      <c r="G20" s="38"/>
      <c r="H20" s="38"/>
    </row>
    <row r="21" spans="1:8" ht="10.5" customHeight="1">
      <c r="A21" s="11"/>
      <c r="B21" s="11"/>
      <c r="C21" s="38"/>
      <c r="D21" s="38"/>
      <c r="E21" s="38"/>
      <c r="F21" s="38"/>
      <c r="G21" s="38"/>
      <c r="H21" s="38"/>
    </row>
    <row r="22" spans="1:8" ht="16.5" customHeight="1">
      <c r="A22" s="11"/>
      <c r="B22" s="11"/>
      <c r="C22" s="38"/>
      <c r="D22" s="38"/>
      <c r="E22" s="38"/>
      <c r="F22" s="38"/>
      <c r="G22" s="38"/>
      <c r="H22" s="38"/>
    </row>
    <row r="23" spans="1:8" ht="13.5" customHeight="1">
      <c r="A23" s="11"/>
      <c r="B23" s="11"/>
      <c r="C23" s="38"/>
      <c r="D23" s="38"/>
      <c r="E23" s="38"/>
      <c r="F23" s="38"/>
      <c r="G23" s="38"/>
      <c r="H23" s="38"/>
    </row>
  </sheetData>
  <printOptions horizontalCentered="1"/>
  <pageMargins left="0.5905511811023623" right="0.7874015748031497" top="0.7874015748031497" bottom="0.5905511811023623" header="0.31496062992125984" footer="0.31496062992125984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H33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22" customWidth="1"/>
    <col min="10" max="16384" width="14.875" style="22" customWidth="1"/>
  </cols>
  <sheetData>
    <row r="1" spans="1:8" s="17" customFormat="1" ht="57.75" customHeight="1">
      <c r="A1" s="15" t="s">
        <v>165</v>
      </c>
      <c r="B1" s="15"/>
      <c r="C1" s="15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12" t="s">
        <v>97</v>
      </c>
      <c r="C2" s="18" t="s">
        <v>96</v>
      </c>
      <c r="D2" s="19"/>
      <c r="E2" s="117" t="s">
        <v>100</v>
      </c>
      <c r="F2" s="20" t="s">
        <v>30</v>
      </c>
      <c r="G2" s="20"/>
      <c r="H2" s="87" t="s">
        <v>90</v>
      </c>
    </row>
    <row r="3" spans="1:8" ht="18" customHeight="1">
      <c r="A3" s="9" t="s">
        <v>56</v>
      </c>
      <c r="B3" s="115" t="s">
        <v>98</v>
      </c>
      <c r="C3" s="20" t="s">
        <v>2</v>
      </c>
      <c r="D3" s="116" t="s">
        <v>3</v>
      </c>
      <c r="E3" s="118" t="s">
        <v>98</v>
      </c>
      <c r="F3" s="20" t="s">
        <v>2</v>
      </c>
      <c r="G3" s="20" t="s">
        <v>3</v>
      </c>
      <c r="H3" s="21" t="s">
        <v>4</v>
      </c>
    </row>
    <row r="4" spans="1:8" ht="15" customHeight="1" hidden="1">
      <c r="A4" s="10" t="s">
        <v>5</v>
      </c>
      <c r="B4" s="10"/>
      <c r="C4" s="24">
        <v>0</v>
      </c>
      <c r="D4" s="25">
        <v>0</v>
      </c>
      <c r="E4" s="25"/>
      <c r="F4" s="25">
        <v>0</v>
      </c>
      <c r="G4" s="25">
        <v>0</v>
      </c>
      <c r="H4" s="24">
        <v>0</v>
      </c>
    </row>
    <row r="5" spans="1:8" ht="15" customHeight="1" hidden="1">
      <c r="A5" s="11" t="s">
        <v>6</v>
      </c>
      <c r="B5" s="11"/>
      <c r="C5" s="24">
        <v>0</v>
      </c>
      <c r="D5" s="25">
        <v>0</v>
      </c>
      <c r="E5" s="25"/>
      <c r="F5" s="25">
        <v>0</v>
      </c>
      <c r="G5" s="25">
        <v>0</v>
      </c>
      <c r="H5" s="24">
        <v>0</v>
      </c>
    </row>
    <row r="6" spans="1:8" ht="15" customHeight="1" hidden="1">
      <c r="A6" s="11" t="s">
        <v>7</v>
      </c>
      <c r="B6" s="11"/>
      <c r="C6" s="24">
        <v>0</v>
      </c>
      <c r="D6" s="25">
        <v>0</v>
      </c>
      <c r="E6" s="25"/>
      <c r="F6" s="25">
        <v>0</v>
      </c>
      <c r="G6" s="25">
        <v>0</v>
      </c>
      <c r="H6" s="39">
        <v>0</v>
      </c>
    </row>
    <row r="7" spans="1:8" ht="16.5" customHeight="1" hidden="1">
      <c r="A7" s="11" t="s">
        <v>8</v>
      </c>
      <c r="B7" s="11"/>
      <c r="C7" s="24">
        <v>0</v>
      </c>
      <c r="D7" s="25">
        <v>0</v>
      </c>
      <c r="E7" s="25"/>
      <c r="F7" s="25">
        <v>0</v>
      </c>
      <c r="G7" s="25">
        <v>0</v>
      </c>
      <c r="H7" s="39">
        <v>0</v>
      </c>
    </row>
    <row r="8" spans="1:8" ht="16.5" customHeight="1" hidden="1">
      <c r="A8" s="11" t="s">
        <v>32</v>
      </c>
      <c r="B8" s="11"/>
      <c r="C8" s="24">
        <v>0</v>
      </c>
      <c r="D8" s="25">
        <v>0</v>
      </c>
      <c r="E8" s="25"/>
      <c r="F8" s="25">
        <v>0</v>
      </c>
      <c r="G8" s="25">
        <v>0</v>
      </c>
      <c r="H8" s="39">
        <v>0</v>
      </c>
    </row>
    <row r="9" spans="1:8" s="84" customFormat="1" ht="16.5" customHeight="1" hidden="1">
      <c r="A9" s="10" t="s">
        <v>35</v>
      </c>
      <c r="B9" s="10"/>
      <c r="C9" s="31">
        <v>0</v>
      </c>
      <c r="D9" s="31">
        <v>0</v>
      </c>
      <c r="E9" s="31"/>
      <c r="F9" s="31">
        <v>0</v>
      </c>
      <c r="G9" s="31">
        <v>0</v>
      </c>
      <c r="H9" s="31">
        <v>0</v>
      </c>
    </row>
    <row r="10" spans="1:8" s="84" customFormat="1" ht="16.5" customHeight="1" hidden="1">
      <c r="A10" s="10" t="s">
        <v>36</v>
      </c>
      <c r="B10" s="41">
        <f aca="true" t="shared" si="0" ref="B10:B19">SUM(C10,D10)</f>
        <v>0</v>
      </c>
      <c r="C10" s="31">
        <v>0</v>
      </c>
      <c r="D10" s="61">
        <v>0</v>
      </c>
      <c r="E10" s="41">
        <f aca="true" t="shared" si="1" ref="E10:E19">SUM(F10,G10)</f>
        <v>150</v>
      </c>
      <c r="F10" s="61">
        <v>90</v>
      </c>
      <c r="G10" s="61">
        <v>60</v>
      </c>
      <c r="H10" s="61">
        <v>9359</v>
      </c>
    </row>
    <row r="11" spans="1:8" s="84" customFormat="1" ht="16.5" customHeight="1" hidden="1">
      <c r="A11" s="10" t="s">
        <v>54</v>
      </c>
      <c r="B11" s="41">
        <f t="shared" si="0"/>
        <v>0</v>
      </c>
      <c r="C11" s="31">
        <v>0</v>
      </c>
      <c r="D11" s="61">
        <v>0</v>
      </c>
      <c r="E11" s="41">
        <f t="shared" si="1"/>
        <v>0</v>
      </c>
      <c r="F11" s="61">
        <v>0</v>
      </c>
      <c r="G11" s="61">
        <v>0</v>
      </c>
      <c r="H11" s="61">
        <v>0</v>
      </c>
    </row>
    <row r="12" spans="1:8" s="84" customFormat="1" ht="16.5" customHeight="1" hidden="1">
      <c r="A12" s="135" t="s">
        <v>109</v>
      </c>
      <c r="B12" s="41">
        <f t="shared" si="0"/>
        <v>0</v>
      </c>
      <c r="C12" s="31">
        <v>0</v>
      </c>
      <c r="D12" s="61">
        <v>0</v>
      </c>
      <c r="E12" s="41">
        <f t="shared" si="1"/>
        <v>1436</v>
      </c>
      <c r="F12" s="61">
        <v>0</v>
      </c>
      <c r="G12" s="61">
        <v>1436</v>
      </c>
      <c r="H12" s="61">
        <v>130196</v>
      </c>
    </row>
    <row r="13" spans="1:8" s="84" customFormat="1" ht="16.5" customHeight="1" hidden="1">
      <c r="A13" s="135" t="s">
        <v>110</v>
      </c>
      <c r="B13" s="41">
        <f t="shared" si="0"/>
        <v>0</v>
      </c>
      <c r="C13" s="31">
        <v>0</v>
      </c>
      <c r="D13" s="61">
        <v>0</v>
      </c>
      <c r="E13" s="41">
        <f t="shared" si="1"/>
        <v>1440</v>
      </c>
      <c r="F13" s="61">
        <v>80</v>
      </c>
      <c r="G13" s="61">
        <v>1360</v>
      </c>
      <c r="H13" s="61">
        <v>89285</v>
      </c>
    </row>
    <row r="14" spans="1:8" s="84" customFormat="1" ht="16.5" customHeight="1" hidden="1">
      <c r="A14" s="135" t="s">
        <v>111</v>
      </c>
      <c r="B14" s="41">
        <f t="shared" si="0"/>
        <v>0</v>
      </c>
      <c r="C14" s="31"/>
      <c r="D14" s="61"/>
      <c r="E14" s="41">
        <f t="shared" si="1"/>
        <v>0</v>
      </c>
      <c r="F14" s="61"/>
      <c r="G14" s="61"/>
      <c r="H14" s="61">
        <v>0</v>
      </c>
    </row>
    <row r="15" spans="1:8" s="84" customFormat="1" ht="13.5" customHeight="1" hidden="1">
      <c r="A15" s="64" t="s">
        <v>112</v>
      </c>
      <c r="B15" s="41">
        <f t="shared" si="0"/>
        <v>0</v>
      </c>
      <c r="C15" s="31"/>
      <c r="D15" s="61"/>
      <c r="E15" s="41">
        <f t="shared" si="1"/>
        <v>0</v>
      </c>
      <c r="F15" s="61"/>
      <c r="G15" s="61"/>
      <c r="H15" s="61">
        <v>0</v>
      </c>
    </row>
    <row r="16" spans="1:8" s="84" customFormat="1" ht="15" customHeight="1" hidden="1">
      <c r="A16" s="64" t="s">
        <v>113</v>
      </c>
      <c r="B16" s="41">
        <f t="shared" si="0"/>
        <v>0</v>
      </c>
      <c r="C16" s="31"/>
      <c r="D16" s="61"/>
      <c r="E16" s="41">
        <f t="shared" si="1"/>
        <v>0</v>
      </c>
      <c r="F16" s="61"/>
      <c r="G16" s="61"/>
      <c r="H16" s="61">
        <v>0</v>
      </c>
    </row>
    <row r="17" spans="1:8" s="84" customFormat="1" ht="15" customHeight="1">
      <c r="A17" s="64" t="s">
        <v>114</v>
      </c>
      <c r="B17" s="41">
        <f t="shared" si="0"/>
        <v>0</v>
      </c>
      <c r="C17" s="31">
        <v>0</v>
      </c>
      <c r="D17" s="61"/>
      <c r="E17" s="41">
        <f t="shared" si="1"/>
        <v>0</v>
      </c>
      <c r="F17" s="61">
        <v>0</v>
      </c>
      <c r="G17" s="61"/>
      <c r="H17" s="61">
        <v>0</v>
      </c>
    </row>
    <row r="18" spans="1:8" s="84" customFormat="1" ht="15" customHeight="1">
      <c r="A18" s="64" t="s">
        <v>131</v>
      </c>
      <c r="B18" s="41">
        <f t="shared" si="0"/>
        <v>0</v>
      </c>
      <c r="C18" s="91">
        <f>SUM(C23,C28)</f>
        <v>0</v>
      </c>
      <c r="D18" s="89"/>
      <c r="E18" s="41">
        <f t="shared" si="1"/>
        <v>0</v>
      </c>
      <c r="F18" s="272">
        <f>SUM(F23,F28)</f>
        <v>0</v>
      </c>
      <c r="G18" s="89"/>
      <c r="H18" s="39">
        <v>0</v>
      </c>
    </row>
    <row r="19" spans="1:8" s="84" customFormat="1" ht="15" customHeight="1">
      <c r="A19" s="64" t="s">
        <v>151</v>
      </c>
      <c r="B19" s="41">
        <f t="shared" si="0"/>
        <v>0</v>
      </c>
      <c r="C19" s="91">
        <v>0</v>
      </c>
      <c r="D19" s="89"/>
      <c r="E19" s="41">
        <f t="shared" si="1"/>
        <v>67</v>
      </c>
      <c r="F19" s="273">
        <v>67</v>
      </c>
      <c r="G19" s="89"/>
      <c r="H19" s="39">
        <v>5678</v>
      </c>
    </row>
    <row r="20" spans="1:8" s="84" customFormat="1" ht="15" customHeight="1">
      <c r="A20" s="64" t="s">
        <v>168</v>
      </c>
      <c r="B20" s="41">
        <v>0</v>
      </c>
      <c r="C20" s="91"/>
      <c r="D20" s="89"/>
      <c r="E20" s="41">
        <v>0</v>
      </c>
      <c r="F20" s="273"/>
      <c r="G20" s="89"/>
      <c r="H20" s="39">
        <v>0</v>
      </c>
    </row>
    <row r="21" spans="1:8" s="84" customFormat="1" ht="15" customHeight="1">
      <c r="A21" s="64" t="s">
        <v>173</v>
      </c>
      <c r="B21" s="41">
        <f>B23</f>
        <v>0</v>
      </c>
      <c r="C21" s="91"/>
      <c r="D21" s="89"/>
      <c r="E21" s="41">
        <f>E23</f>
        <v>0</v>
      </c>
      <c r="F21" s="26"/>
      <c r="G21" s="145"/>
      <c r="H21" s="61">
        <f>H23</f>
        <v>0</v>
      </c>
    </row>
    <row r="22" spans="1:8" s="84" customFormat="1" ht="15" customHeight="1">
      <c r="A22" s="45"/>
      <c r="B22" s="121"/>
      <c r="C22" s="281"/>
      <c r="D22" s="281"/>
      <c r="E22" s="121"/>
      <c r="F22" s="281"/>
      <c r="G22" s="281"/>
      <c r="H22" s="282"/>
    </row>
    <row r="23" spans="1:8" ht="13.5" customHeight="1" hidden="1">
      <c r="A23" s="30" t="s">
        <v>59</v>
      </c>
      <c r="B23" s="123">
        <f>B25</f>
        <v>0</v>
      </c>
      <c r="C23" s="61"/>
      <c r="D23" s="61"/>
      <c r="E23" s="30">
        <f>E25</f>
        <v>0</v>
      </c>
      <c r="F23" s="61"/>
      <c r="G23" s="61"/>
      <c r="H23" s="61">
        <f>H25</f>
        <v>0</v>
      </c>
    </row>
    <row r="24" spans="1:8" ht="7.5" customHeight="1" hidden="1">
      <c r="A24" s="135"/>
      <c r="B24" s="136"/>
      <c r="C24" s="89"/>
      <c r="D24" s="89"/>
      <c r="E24" s="92"/>
      <c r="F24" s="89"/>
      <c r="G24" s="89"/>
      <c r="H24" s="31"/>
    </row>
    <row r="25" spans="1:8" s="84" customFormat="1" ht="13.5" customHeight="1" hidden="1">
      <c r="A25" s="226" t="s">
        <v>70</v>
      </c>
      <c r="B25" s="212">
        <v>0</v>
      </c>
      <c r="C25" s="89"/>
      <c r="D25" s="89"/>
      <c r="E25" s="121">
        <v>0</v>
      </c>
      <c r="F25" s="89"/>
      <c r="G25" s="89"/>
      <c r="H25" s="34">
        <v>0</v>
      </c>
    </row>
    <row r="26" spans="1:8" ht="15" customHeight="1" hidden="1">
      <c r="A26" s="1" t="s">
        <v>38</v>
      </c>
      <c r="B26" s="113"/>
      <c r="C26" s="91"/>
      <c r="D26" s="89"/>
      <c r="E26" s="91"/>
      <c r="F26" s="91"/>
      <c r="G26" s="89"/>
      <c r="H26" s="31">
        <v>0</v>
      </c>
    </row>
    <row r="27" spans="1:8" ht="9.75" customHeight="1" hidden="1">
      <c r="A27" s="11"/>
      <c r="B27" s="11"/>
      <c r="C27" s="91"/>
      <c r="D27" s="89"/>
      <c r="E27" s="91"/>
      <c r="F27" s="91"/>
      <c r="G27" s="89"/>
      <c r="H27" s="31"/>
    </row>
    <row r="28" spans="1:8" ht="15" customHeight="1" hidden="1">
      <c r="A28" s="30" t="s">
        <v>37</v>
      </c>
      <c r="B28" s="61"/>
      <c r="C28" s="91"/>
      <c r="D28" s="99"/>
      <c r="E28" s="92"/>
      <c r="F28" s="91"/>
      <c r="G28" s="99"/>
      <c r="H28" s="31">
        <f>SUM(H30)</f>
        <v>0</v>
      </c>
    </row>
    <row r="29" spans="1:8" ht="9.75" customHeight="1" hidden="1">
      <c r="A29" s="32"/>
      <c r="B29" s="37"/>
      <c r="C29" s="89"/>
      <c r="D29" s="89"/>
      <c r="E29" s="91"/>
      <c r="F29" s="91"/>
      <c r="G29" s="89"/>
      <c r="H29" s="29"/>
    </row>
    <row r="30" spans="1:8" ht="15" customHeight="1" hidden="1">
      <c r="A30" s="35" t="s">
        <v>47</v>
      </c>
      <c r="B30" s="33"/>
      <c r="C30" s="91"/>
      <c r="D30" s="89"/>
      <c r="E30" s="93"/>
      <c r="F30" s="91"/>
      <c r="G30" s="89"/>
      <c r="H30" s="44">
        <v>0</v>
      </c>
    </row>
    <row r="31" spans="3:7" ht="16.5">
      <c r="C31" s="37"/>
      <c r="D31" s="37"/>
      <c r="F31" s="37"/>
      <c r="G31" s="37"/>
    </row>
    <row r="32" spans="3:7" ht="16.5">
      <c r="C32" s="37"/>
      <c r="D32" s="37"/>
      <c r="F32" s="37"/>
      <c r="G32" s="37"/>
    </row>
    <row r="33" spans="1:8" ht="16.5">
      <c r="A33" s="37"/>
      <c r="B33" s="37"/>
      <c r="C33" s="37"/>
      <c r="D33" s="37"/>
      <c r="E33" s="37"/>
      <c r="F33" s="37"/>
      <c r="G33" s="37"/>
      <c r="H33" s="37"/>
    </row>
  </sheetData>
  <printOptions horizontalCentered="1"/>
  <pageMargins left="0.5905511811023623" right="0.7874015748031497" top="0.7874015748031497" bottom="0.5905511811023623" header="0.31496062992125984" footer="0.31496062992125984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I36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22" customWidth="1"/>
    <col min="10" max="16384" width="14.875" style="22" customWidth="1"/>
  </cols>
  <sheetData>
    <row r="1" spans="1:8" s="17" customFormat="1" ht="57.75" customHeight="1">
      <c r="A1" s="15" t="s">
        <v>184</v>
      </c>
      <c r="B1" s="15"/>
      <c r="C1" s="15"/>
      <c r="D1" s="16"/>
      <c r="E1" s="16"/>
      <c r="F1" s="16"/>
      <c r="G1" s="16"/>
      <c r="H1" s="16"/>
    </row>
    <row r="2" spans="1:9" s="17" customFormat="1" ht="23.25" customHeight="1">
      <c r="A2" s="7" t="s">
        <v>0</v>
      </c>
      <c r="B2" s="112" t="s">
        <v>97</v>
      </c>
      <c r="C2" s="18" t="s">
        <v>96</v>
      </c>
      <c r="D2" s="19"/>
      <c r="E2" s="117" t="s">
        <v>100</v>
      </c>
      <c r="F2" s="20" t="s">
        <v>30</v>
      </c>
      <c r="G2" s="20"/>
      <c r="H2" s="87" t="s">
        <v>90</v>
      </c>
      <c r="I2" s="285"/>
    </row>
    <row r="3" spans="1:9" ht="18" customHeight="1">
      <c r="A3" s="9" t="s">
        <v>56</v>
      </c>
      <c r="B3" s="115" t="s">
        <v>98</v>
      </c>
      <c r="C3" s="20" t="s">
        <v>2</v>
      </c>
      <c r="D3" s="116" t="s">
        <v>3</v>
      </c>
      <c r="E3" s="118" t="s">
        <v>98</v>
      </c>
      <c r="F3" s="20" t="s">
        <v>2</v>
      </c>
      <c r="G3" s="20" t="s">
        <v>3</v>
      </c>
      <c r="H3" s="21" t="s">
        <v>4</v>
      </c>
      <c r="I3" s="55"/>
    </row>
    <row r="4" spans="1:8" ht="15.75" customHeight="1" hidden="1">
      <c r="A4" s="10" t="s">
        <v>5</v>
      </c>
      <c r="B4" s="10"/>
      <c r="C4" s="24">
        <v>0</v>
      </c>
      <c r="D4" s="25">
        <v>0</v>
      </c>
      <c r="E4" s="25"/>
      <c r="F4" s="25">
        <v>0</v>
      </c>
      <c r="G4" s="25">
        <v>0</v>
      </c>
      <c r="H4" s="24">
        <v>0</v>
      </c>
    </row>
    <row r="5" spans="1:8" ht="15.75" customHeight="1" hidden="1">
      <c r="A5" s="11" t="s">
        <v>6</v>
      </c>
      <c r="B5" s="11"/>
      <c r="C5" s="24">
        <v>0</v>
      </c>
      <c r="D5" s="25">
        <v>0</v>
      </c>
      <c r="E5" s="25"/>
      <c r="F5" s="25">
        <v>0</v>
      </c>
      <c r="G5" s="25">
        <v>0</v>
      </c>
      <c r="H5" s="24">
        <v>0</v>
      </c>
    </row>
    <row r="6" spans="1:8" ht="15.75" customHeight="1" hidden="1">
      <c r="A6" s="11" t="s">
        <v>7</v>
      </c>
      <c r="B6" s="11"/>
      <c r="C6" s="24">
        <v>0</v>
      </c>
      <c r="D6" s="25">
        <v>0</v>
      </c>
      <c r="E6" s="25"/>
      <c r="F6" s="25">
        <v>100</v>
      </c>
      <c r="G6" s="25">
        <v>0</v>
      </c>
      <c r="H6" s="24">
        <v>5600</v>
      </c>
    </row>
    <row r="7" spans="1:8" ht="16.5" customHeight="1" hidden="1">
      <c r="A7" s="11" t="s">
        <v>8</v>
      </c>
      <c r="B7" s="11"/>
      <c r="C7" s="24">
        <v>0</v>
      </c>
      <c r="D7" s="24">
        <v>0</v>
      </c>
      <c r="E7" s="24"/>
      <c r="F7" s="24">
        <v>0</v>
      </c>
      <c r="G7" s="24">
        <v>0</v>
      </c>
      <c r="H7" s="24">
        <v>0</v>
      </c>
    </row>
    <row r="8" spans="1:8" ht="16.5" customHeight="1" hidden="1">
      <c r="A8" s="11" t="s">
        <v>32</v>
      </c>
      <c r="B8" s="11"/>
      <c r="C8" s="24">
        <v>0</v>
      </c>
      <c r="D8" s="24">
        <v>0</v>
      </c>
      <c r="E8" s="24"/>
      <c r="F8" s="24">
        <v>0</v>
      </c>
      <c r="G8" s="24">
        <v>0</v>
      </c>
      <c r="H8" s="24">
        <v>1000</v>
      </c>
    </row>
    <row r="9" spans="1:8" s="84" customFormat="1" ht="16.5" customHeight="1" hidden="1">
      <c r="A9" s="10" t="s">
        <v>35</v>
      </c>
      <c r="B9" s="10"/>
      <c r="C9" s="31">
        <v>0</v>
      </c>
      <c r="D9" s="31">
        <v>0</v>
      </c>
      <c r="E9" s="31"/>
      <c r="F9" s="31">
        <v>0</v>
      </c>
      <c r="G9" s="31">
        <v>0</v>
      </c>
      <c r="H9" s="31">
        <v>0</v>
      </c>
    </row>
    <row r="10" spans="1:8" s="84" customFormat="1" ht="16.5" customHeight="1" hidden="1">
      <c r="A10" s="10" t="s">
        <v>36</v>
      </c>
      <c r="B10" s="41">
        <f aca="true" t="shared" si="0" ref="B10:B19">SUM(C10,D10)</f>
        <v>0</v>
      </c>
      <c r="C10" s="31">
        <v>0</v>
      </c>
      <c r="D10" s="61">
        <v>0</v>
      </c>
      <c r="E10" s="41">
        <f aca="true" t="shared" si="1" ref="E10:E19">SUM(F10,G10)</f>
        <v>400</v>
      </c>
      <c r="F10" s="61">
        <v>400</v>
      </c>
      <c r="G10" s="61">
        <v>0</v>
      </c>
      <c r="H10" s="61">
        <v>9000</v>
      </c>
    </row>
    <row r="11" spans="1:8" s="84" customFormat="1" ht="16.5" customHeight="1" hidden="1">
      <c r="A11" s="10" t="s">
        <v>54</v>
      </c>
      <c r="B11" s="41">
        <f t="shared" si="0"/>
        <v>0</v>
      </c>
      <c r="C11" s="31">
        <v>0</v>
      </c>
      <c r="D11" s="61">
        <v>0</v>
      </c>
      <c r="E11" s="41">
        <f t="shared" si="1"/>
        <v>0</v>
      </c>
      <c r="F11" s="61">
        <v>0</v>
      </c>
      <c r="G11" s="61">
        <v>0</v>
      </c>
      <c r="H11" s="61">
        <v>0</v>
      </c>
    </row>
    <row r="12" spans="1:8" s="84" customFormat="1" ht="16.5" customHeight="1" hidden="1">
      <c r="A12" s="135" t="s">
        <v>109</v>
      </c>
      <c r="B12" s="41">
        <f t="shared" si="0"/>
        <v>0</v>
      </c>
      <c r="C12" s="31">
        <v>0</v>
      </c>
      <c r="D12" s="61">
        <v>0</v>
      </c>
      <c r="E12" s="41">
        <f t="shared" si="1"/>
        <v>0</v>
      </c>
      <c r="F12" s="61">
        <v>0</v>
      </c>
      <c r="G12" s="30">
        <v>0</v>
      </c>
      <c r="H12" s="31">
        <v>0</v>
      </c>
    </row>
    <row r="13" spans="1:8" s="84" customFormat="1" ht="16.5" customHeight="1" hidden="1">
      <c r="A13" s="135" t="s">
        <v>110</v>
      </c>
      <c r="B13" s="41">
        <f t="shared" si="0"/>
        <v>0</v>
      </c>
      <c r="C13" s="31">
        <v>0</v>
      </c>
      <c r="D13" s="61">
        <v>0</v>
      </c>
      <c r="E13" s="41">
        <f t="shared" si="1"/>
        <v>120</v>
      </c>
      <c r="F13" s="61">
        <v>0</v>
      </c>
      <c r="G13" s="30">
        <v>120</v>
      </c>
      <c r="H13" s="31">
        <v>1996</v>
      </c>
    </row>
    <row r="14" spans="1:8" s="84" customFormat="1" ht="16.5" customHeight="1" hidden="1">
      <c r="A14" s="135" t="s">
        <v>111</v>
      </c>
      <c r="B14" s="41">
        <f t="shared" si="0"/>
        <v>0</v>
      </c>
      <c r="C14" s="31">
        <v>0</v>
      </c>
      <c r="D14" s="61"/>
      <c r="E14" s="41">
        <f t="shared" si="1"/>
        <v>0</v>
      </c>
      <c r="F14" s="61">
        <v>0</v>
      </c>
      <c r="G14" s="30"/>
      <c r="H14" s="31">
        <v>0</v>
      </c>
    </row>
    <row r="15" spans="1:8" s="84" customFormat="1" ht="16.5" customHeight="1" hidden="1">
      <c r="A15" s="135" t="s">
        <v>112</v>
      </c>
      <c r="B15" s="41">
        <f t="shared" si="0"/>
        <v>0</v>
      </c>
      <c r="C15" s="31">
        <v>0</v>
      </c>
      <c r="D15" s="30"/>
      <c r="E15" s="41">
        <f t="shared" si="1"/>
        <v>0</v>
      </c>
      <c r="F15" s="31">
        <v>0</v>
      </c>
      <c r="G15" s="30"/>
      <c r="H15" s="31">
        <v>0</v>
      </c>
    </row>
    <row r="16" spans="1:9" s="84" customFormat="1" ht="16.5" customHeight="1" hidden="1">
      <c r="A16" s="135" t="s">
        <v>113</v>
      </c>
      <c r="B16" s="41">
        <f t="shared" si="0"/>
        <v>0</v>
      </c>
      <c r="C16" s="31">
        <v>0</v>
      </c>
      <c r="D16" s="30"/>
      <c r="E16" s="41">
        <f t="shared" si="1"/>
        <v>0</v>
      </c>
      <c r="F16" s="31">
        <v>0</v>
      </c>
      <c r="G16" s="30"/>
      <c r="H16" s="31">
        <v>557</v>
      </c>
      <c r="I16" s="287" t="s">
        <v>171</v>
      </c>
    </row>
    <row r="17" spans="1:8" s="84" customFormat="1" ht="16.5" customHeight="1">
      <c r="A17" s="135" t="s">
        <v>114</v>
      </c>
      <c r="B17" s="41">
        <f t="shared" si="0"/>
        <v>0</v>
      </c>
      <c r="C17" s="31">
        <v>0</v>
      </c>
      <c r="D17" s="30"/>
      <c r="E17" s="41">
        <f t="shared" si="1"/>
        <v>0</v>
      </c>
      <c r="F17" s="31">
        <v>0</v>
      </c>
      <c r="G17" s="30"/>
      <c r="H17" s="31">
        <v>0</v>
      </c>
    </row>
    <row r="18" spans="1:8" s="84" customFormat="1" ht="16.5" customHeight="1">
      <c r="A18" s="135" t="s">
        <v>131</v>
      </c>
      <c r="B18" s="41">
        <f t="shared" si="0"/>
        <v>0</v>
      </c>
      <c r="C18" s="91">
        <v>0</v>
      </c>
      <c r="D18" s="99"/>
      <c r="E18" s="41">
        <f t="shared" si="1"/>
        <v>0</v>
      </c>
      <c r="F18" s="91">
        <v>0</v>
      </c>
      <c r="G18" s="99"/>
      <c r="H18" s="31">
        <v>0</v>
      </c>
    </row>
    <row r="19" spans="1:8" s="84" customFormat="1" ht="16.5" customHeight="1">
      <c r="A19" s="135" t="s">
        <v>151</v>
      </c>
      <c r="B19" s="41">
        <f t="shared" si="0"/>
        <v>0</v>
      </c>
      <c r="C19" s="91">
        <v>0</v>
      </c>
      <c r="D19" s="99"/>
      <c r="E19" s="41">
        <f t="shared" si="1"/>
        <v>0</v>
      </c>
      <c r="F19" s="91">
        <v>0</v>
      </c>
      <c r="G19" s="99"/>
      <c r="H19" s="31">
        <v>0</v>
      </c>
    </row>
    <row r="20" spans="1:8" s="84" customFormat="1" ht="16.5" customHeight="1">
      <c r="A20" s="135" t="s">
        <v>168</v>
      </c>
      <c r="B20" s="41">
        <v>0</v>
      </c>
      <c r="C20" s="91"/>
      <c r="D20" s="99"/>
      <c r="E20" s="41">
        <v>0</v>
      </c>
      <c r="F20" s="91"/>
      <c r="G20" s="99"/>
      <c r="H20" s="31">
        <v>0</v>
      </c>
    </row>
    <row r="21" spans="1:8" s="84" customFormat="1" ht="16.5" customHeight="1">
      <c r="A21" s="135" t="s">
        <v>173</v>
      </c>
      <c r="B21" s="41">
        <f>SUM(C21,D21)</f>
        <v>0</v>
      </c>
      <c r="C21" s="91">
        <f>SUM(C24,C29)</f>
        <v>0</v>
      </c>
      <c r="D21" s="99"/>
      <c r="E21" s="41">
        <f>SUM(F21,G21)</f>
        <v>0</v>
      </c>
      <c r="F21" s="91">
        <f>SUM(F24,F29)</f>
        <v>0</v>
      </c>
      <c r="G21" s="99"/>
      <c r="H21" s="31">
        <f>SUM(H24,H29)</f>
        <v>0</v>
      </c>
    </row>
    <row r="22" spans="1:9" ht="14.25" customHeight="1">
      <c r="A22" s="45"/>
      <c r="B22" s="122"/>
      <c r="C22" s="93"/>
      <c r="D22" s="154"/>
      <c r="E22" s="96"/>
      <c r="F22" s="93"/>
      <c r="G22" s="154"/>
      <c r="H22" s="58"/>
      <c r="I22" s="55"/>
    </row>
    <row r="23" spans="1:8" ht="16.5" hidden="1">
      <c r="A23" s="30" t="s">
        <v>57</v>
      </c>
      <c r="B23" s="41">
        <f>SUM(C23,D23)</f>
        <v>0</v>
      </c>
      <c r="C23" s="90">
        <f>SUM(C25:C26)</f>
        <v>0</v>
      </c>
      <c r="D23" s="162"/>
      <c r="E23" s="41">
        <f>SUM(F23,G23)</f>
        <v>0</v>
      </c>
      <c r="F23" s="90">
        <f>SUM(F25:F26)</f>
        <v>0</v>
      </c>
      <c r="G23" s="162"/>
      <c r="H23" s="26">
        <f>SUM(H25:H26)</f>
        <v>0</v>
      </c>
    </row>
    <row r="24" spans="1:8" ht="10.5" customHeight="1" hidden="1">
      <c r="A24" s="1"/>
      <c r="B24" s="136"/>
      <c r="C24" s="91"/>
      <c r="D24" s="99"/>
      <c r="E24" s="92"/>
      <c r="F24" s="91"/>
      <c r="G24" s="99"/>
      <c r="H24" s="31"/>
    </row>
    <row r="25" spans="1:8" ht="16.5" hidden="1">
      <c r="A25" s="74" t="s">
        <v>88</v>
      </c>
      <c r="B25" s="121">
        <f>SUM(C25,D25)</f>
        <v>0</v>
      </c>
      <c r="C25" s="93">
        <v>0</v>
      </c>
      <c r="D25" s="154"/>
      <c r="E25" s="121">
        <f>SUM(F25,G25)</f>
        <v>0</v>
      </c>
      <c r="F25" s="93">
        <v>0</v>
      </c>
      <c r="G25" s="154"/>
      <c r="H25" s="34">
        <v>0</v>
      </c>
    </row>
    <row r="26" spans="1:8" ht="16.5" hidden="1">
      <c r="A26" s="135"/>
      <c r="B26" s="136"/>
      <c r="C26" s="91"/>
      <c r="D26" s="99"/>
      <c r="E26" s="92"/>
      <c r="F26" s="91"/>
      <c r="G26" s="99"/>
      <c r="H26" s="31"/>
    </row>
    <row r="27" spans="1:8" ht="16.5" hidden="1">
      <c r="A27" s="170"/>
      <c r="B27" s="11"/>
      <c r="C27" s="89"/>
      <c r="D27" s="89"/>
      <c r="E27" s="89"/>
      <c r="F27" s="89"/>
      <c r="G27" s="89"/>
      <c r="H27" s="61"/>
    </row>
    <row r="28" spans="1:8" ht="15" customHeight="1" hidden="1">
      <c r="A28" s="30" t="s">
        <v>41</v>
      </c>
      <c r="B28" s="41">
        <f>SUM(C28,D28)</f>
        <v>0</v>
      </c>
      <c r="C28" s="91">
        <f>SUM(C30)</f>
        <v>0</v>
      </c>
      <c r="D28" s="99"/>
      <c r="E28" s="41">
        <f>SUM(F28,G28)</f>
        <v>0</v>
      </c>
      <c r="F28" s="91">
        <f>SUM(F30)</f>
        <v>0</v>
      </c>
      <c r="G28" s="99"/>
      <c r="H28" s="31">
        <f>SUM(H30)</f>
        <v>0</v>
      </c>
    </row>
    <row r="29" spans="1:8" ht="9.75" customHeight="1" hidden="1">
      <c r="A29" s="32"/>
      <c r="B29" s="124"/>
      <c r="C29" s="91"/>
      <c r="D29" s="99"/>
      <c r="E29" s="92"/>
      <c r="F29" s="91"/>
      <c r="G29" s="99"/>
      <c r="H29" s="29"/>
    </row>
    <row r="30" spans="1:8" ht="15" customHeight="1" hidden="1">
      <c r="A30" s="2"/>
      <c r="B30" s="41">
        <f>SUM(C30,D30)</f>
        <v>0</v>
      </c>
      <c r="C30" s="163">
        <v>0</v>
      </c>
      <c r="D30" s="164"/>
      <c r="E30" s="41">
        <f>SUM(F30,G30)</f>
        <v>0</v>
      </c>
      <c r="F30" s="163">
        <v>0</v>
      </c>
      <c r="G30" s="164"/>
      <c r="H30" s="56">
        <v>0</v>
      </c>
    </row>
    <row r="31" spans="1:8" ht="16.5" hidden="1">
      <c r="A31" s="35"/>
      <c r="B31" s="121">
        <f>SUM(C31,D31)</f>
        <v>0</v>
      </c>
      <c r="C31" s="93">
        <v>0</v>
      </c>
      <c r="D31" s="154"/>
      <c r="E31" s="121">
        <f>SUM(F31,G31)</f>
        <v>0</v>
      </c>
      <c r="F31" s="93">
        <v>0</v>
      </c>
      <c r="G31" s="154"/>
      <c r="H31" s="44">
        <v>0</v>
      </c>
    </row>
    <row r="32" ht="40.5" customHeight="1" hidden="1"/>
    <row r="33" spans="1:8" ht="16.5">
      <c r="A33" s="22" t="s">
        <v>160</v>
      </c>
      <c r="B33" s="37"/>
      <c r="C33" s="37"/>
      <c r="D33" s="37"/>
      <c r="E33" s="37"/>
      <c r="F33" s="37"/>
      <c r="G33" s="37"/>
      <c r="H33" s="37"/>
    </row>
    <row r="34" spans="1:8" ht="16.5">
      <c r="A34" s="37"/>
      <c r="B34" s="37"/>
      <c r="C34" s="37"/>
      <c r="D34" s="37"/>
      <c r="E34" s="37"/>
      <c r="F34" s="37"/>
      <c r="G34" s="37"/>
      <c r="H34" s="37"/>
    </row>
    <row r="35" spans="1:8" ht="16.5">
      <c r="A35" s="37"/>
      <c r="B35" s="37"/>
      <c r="C35" s="37"/>
      <c r="D35" s="37"/>
      <c r="E35" s="37"/>
      <c r="F35" s="37"/>
      <c r="G35" s="37"/>
      <c r="H35" s="37"/>
    </row>
    <row r="36" spans="1:8" ht="16.5">
      <c r="A36" s="37"/>
      <c r="B36" s="37"/>
      <c r="C36" s="37"/>
      <c r="D36" s="37"/>
      <c r="E36" s="37"/>
      <c r="F36" s="37"/>
      <c r="G36" s="37"/>
      <c r="H36" s="37"/>
    </row>
  </sheetData>
  <printOptions horizontalCentered="1"/>
  <pageMargins left="0.5905511811023623" right="0.7874015748031497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61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37.5" customHeight="1">
      <c r="A1" s="15" t="s">
        <v>135</v>
      </c>
      <c r="B1" s="15"/>
      <c r="C1" s="16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12" t="s">
        <v>97</v>
      </c>
      <c r="C2" s="18" t="s">
        <v>96</v>
      </c>
      <c r="D2" s="19"/>
      <c r="E2" s="117" t="s">
        <v>100</v>
      </c>
      <c r="F2" s="20" t="s">
        <v>99</v>
      </c>
      <c r="G2" s="20"/>
      <c r="H2" s="87" t="s">
        <v>90</v>
      </c>
    </row>
    <row r="3" spans="1:8" ht="18" customHeight="1">
      <c r="A3" s="9" t="s">
        <v>56</v>
      </c>
      <c r="B3" s="115" t="s">
        <v>98</v>
      </c>
      <c r="C3" s="20" t="s">
        <v>2</v>
      </c>
      <c r="D3" s="116" t="s">
        <v>3</v>
      </c>
      <c r="E3" s="118" t="s">
        <v>98</v>
      </c>
      <c r="F3" s="20" t="s">
        <v>2</v>
      </c>
      <c r="G3" s="20" t="s">
        <v>3</v>
      </c>
      <c r="H3" s="21" t="s">
        <v>4</v>
      </c>
    </row>
    <row r="4" spans="1:8" ht="15" customHeight="1" hidden="1">
      <c r="A4" s="10" t="s">
        <v>5</v>
      </c>
      <c r="B4" s="10"/>
      <c r="C4" s="24" t="s">
        <v>31</v>
      </c>
      <c r="D4" s="25" t="s">
        <v>31</v>
      </c>
      <c r="E4" s="25"/>
      <c r="F4" s="25">
        <v>546</v>
      </c>
      <c r="G4" s="25" t="s">
        <v>31</v>
      </c>
      <c r="H4" s="38">
        <v>17005</v>
      </c>
    </row>
    <row r="5" spans="1:8" ht="15" customHeight="1" hidden="1">
      <c r="A5" s="11" t="s">
        <v>6</v>
      </c>
      <c r="B5" s="11"/>
      <c r="C5" s="24" t="s">
        <v>31</v>
      </c>
      <c r="D5" s="25" t="s">
        <v>31</v>
      </c>
      <c r="E5" s="25"/>
      <c r="F5" s="25">
        <v>100</v>
      </c>
      <c r="G5" s="25" t="s">
        <v>31</v>
      </c>
      <c r="H5" s="38">
        <v>15000</v>
      </c>
    </row>
    <row r="6" spans="1:8" ht="15" customHeight="1" hidden="1">
      <c r="A6" s="11" t="s">
        <v>7</v>
      </c>
      <c r="B6" s="11"/>
      <c r="C6" s="24">
        <v>0</v>
      </c>
      <c r="D6" s="25">
        <v>0</v>
      </c>
      <c r="E6" s="25"/>
      <c r="F6" s="25">
        <v>20</v>
      </c>
      <c r="G6" s="25">
        <v>1316</v>
      </c>
      <c r="H6" s="38">
        <v>21721</v>
      </c>
    </row>
    <row r="7" spans="1:8" ht="15" customHeight="1" hidden="1">
      <c r="A7" s="11" t="s">
        <v>8</v>
      </c>
      <c r="B7" s="11"/>
      <c r="C7" s="24">
        <v>0</v>
      </c>
      <c r="D7" s="25">
        <v>0</v>
      </c>
      <c r="E7" s="25"/>
      <c r="F7" s="25">
        <v>0</v>
      </c>
      <c r="G7" s="25">
        <v>0</v>
      </c>
      <c r="H7" s="24">
        <v>0</v>
      </c>
    </row>
    <row r="8" spans="1:8" ht="15" customHeight="1" hidden="1">
      <c r="A8" s="11" t="s">
        <v>32</v>
      </c>
      <c r="B8" s="11"/>
      <c r="C8" s="26">
        <v>0</v>
      </c>
      <c r="D8" s="26">
        <v>740</v>
      </c>
      <c r="E8" s="26"/>
      <c r="F8" s="26">
        <v>1010</v>
      </c>
      <c r="G8" s="26">
        <v>2955</v>
      </c>
      <c r="H8" s="26">
        <v>218589</v>
      </c>
    </row>
    <row r="9" spans="1:8" s="37" customFormat="1" ht="15" customHeight="1" hidden="1">
      <c r="A9" s="11" t="s">
        <v>35</v>
      </c>
      <c r="B9" s="11"/>
      <c r="C9" s="26">
        <v>0</v>
      </c>
      <c r="D9" s="26">
        <v>0</v>
      </c>
      <c r="E9" s="26"/>
      <c r="F9" s="26">
        <v>60</v>
      </c>
      <c r="G9" s="26">
        <v>180</v>
      </c>
      <c r="H9" s="26">
        <v>12300</v>
      </c>
    </row>
    <row r="10" spans="1:8" s="37" customFormat="1" ht="15" customHeight="1" hidden="1">
      <c r="A10" s="11" t="s">
        <v>36</v>
      </c>
      <c r="B10" s="41">
        <f aca="true" t="shared" si="0" ref="B10:B17">SUM(C10,D10)</f>
        <v>670</v>
      </c>
      <c r="C10" s="41">
        <v>170</v>
      </c>
      <c r="D10" s="41">
        <v>500</v>
      </c>
      <c r="E10" s="41">
        <f aca="true" t="shared" si="1" ref="E10:E18">SUM(F10,G10)</f>
        <v>11643</v>
      </c>
      <c r="F10" s="38">
        <v>4226</v>
      </c>
      <c r="G10" s="38">
        <v>7417</v>
      </c>
      <c r="H10" s="38">
        <v>317150</v>
      </c>
    </row>
    <row r="11" spans="1:8" s="37" customFormat="1" ht="15" customHeight="1" hidden="1">
      <c r="A11" s="11" t="s">
        <v>54</v>
      </c>
      <c r="B11" s="41">
        <f t="shared" si="0"/>
        <v>0</v>
      </c>
      <c r="C11" s="41">
        <v>0</v>
      </c>
      <c r="D11" s="41">
        <v>0</v>
      </c>
      <c r="E11" s="41">
        <f t="shared" si="1"/>
        <v>0</v>
      </c>
      <c r="F11" s="38">
        <v>0</v>
      </c>
      <c r="G11" s="38">
        <v>0</v>
      </c>
      <c r="H11" s="38">
        <v>0</v>
      </c>
    </row>
    <row r="12" spans="1:8" s="37" customFormat="1" ht="14.25" customHeight="1" hidden="1">
      <c r="A12" s="64" t="s">
        <v>109</v>
      </c>
      <c r="B12" s="41">
        <f t="shared" si="0"/>
        <v>750</v>
      </c>
      <c r="C12" s="41">
        <v>750</v>
      </c>
      <c r="D12" s="41">
        <v>0</v>
      </c>
      <c r="E12" s="41">
        <f t="shared" si="1"/>
        <v>15685</v>
      </c>
      <c r="F12" s="41">
        <v>14495</v>
      </c>
      <c r="G12" s="41">
        <v>1190</v>
      </c>
      <c r="H12" s="26">
        <v>248937</v>
      </c>
    </row>
    <row r="13" spans="1:8" s="37" customFormat="1" ht="14.25" customHeight="1" hidden="1">
      <c r="A13" s="64" t="s">
        <v>110</v>
      </c>
      <c r="B13" s="41">
        <f t="shared" si="0"/>
        <v>30</v>
      </c>
      <c r="C13" s="41">
        <v>30</v>
      </c>
      <c r="D13" s="41">
        <v>0</v>
      </c>
      <c r="E13" s="41">
        <f t="shared" si="1"/>
        <v>16074</v>
      </c>
      <c r="F13" s="41">
        <v>7870</v>
      </c>
      <c r="G13" s="41">
        <v>8204</v>
      </c>
      <c r="H13" s="26">
        <v>196218</v>
      </c>
    </row>
    <row r="14" spans="1:8" s="37" customFormat="1" ht="14.25" customHeight="1" hidden="1">
      <c r="A14" s="64" t="s">
        <v>111</v>
      </c>
      <c r="B14" s="41">
        <f t="shared" si="0"/>
        <v>0</v>
      </c>
      <c r="C14" s="298">
        <v>0</v>
      </c>
      <c r="D14" s="299"/>
      <c r="E14" s="41">
        <f t="shared" si="1"/>
        <v>0</v>
      </c>
      <c r="F14" s="300">
        <v>0</v>
      </c>
      <c r="G14" s="301"/>
      <c r="H14" s="26">
        <v>0</v>
      </c>
    </row>
    <row r="15" spans="1:8" s="65" customFormat="1" ht="13.5" customHeight="1" hidden="1">
      <c r="A15" s="64" t="s">
        <v>112</v>
      </c>
      <c r="B15" s="41">
        <f t="shared" si="0"/>
        <v>0</v>
      </c>
      <c r="C15" s="298">
        <v>0</v>
      </c>
      <c r="D15" s="299"/>
      <c r="E15" s="41">
        <f t="shared" si="1"/>
        <v>0</v>
      </c>
      <c r="F15" s="298">
        <v>0</v>
      </c>
      <c r="G15" s="299"/>
      <c r="H15" s="26">
        <v>0</v>
      </c>
    </row>
    <row r="16" spans="1:8" s="65" customFormat="1" ht="13.5" customHeight="1" hidden="1">
      <c r="A16" s="64" t="s">
        <v>113</v>
      </c>
      <c r="B16" s="41">
        <f t="shared" si="0"/>
        <v>1305</v>
      </c>
      <c r="C16" s="296">
        <v>1305</v>
      </c>
      <c r="D16" s="302"/>
      <c r="E16" s="41">
        <f t="shared" si="1"/>
        <v>2966</v>
      </c>
      <c r="F16" s="296">
        <v>2966</v>
      </c>
      <c r="G16" s="302"/>
      <c r="H16" s="26">
        <v>113234</v>
      </c>
    </row>
    <row r="17" spans="1:8" s="65" customFormat="1" ht="13.5" customHeight="1">
      <c r="A17" s="64" t="s">
        <v>114</v>
      </c>
      <c r="B17" s="41">
        <f t="shared" si="0"/>
        <v>0</v>
      </c>
      <c r="C17" s="31">
        <v>0</v>
      </c>
      <c r="D17" s="266"/>
      <c r="E17" s="41">
        <f t="shared" si="1"/>
        <v>256</v>
      </c>
      <c r="F17" s="296">
        <v>256</v>
      </c>
      <c r="G17" s="297"/>
      <c r="H17" s="26">
        <v>7900</v>
      </c>
    </row>
    <row r="18" spans="1:8" s="65" customFormat="1" ht="13.5" customHeight="1">
      <c r="A18" s="64" t="s">
        <v>131</v>
      </c>
      <c r="B18" s="41">
        <f>SUM(C18,D18)</f>
        <v>0</v>
      </c>
      <c r="C18" s="129">
        <v>0</v>
      </c>
      <c r="D18" s="99"/>
      <c r="E18" s="41">
        <f t="shared" si="1"/>
        <v>0</v>
      </c>
      <c r="F18" s="294">
        <v>0</v>
      </c>
      <c r="G18" s="295"/>
      <c r="H18" s="26">
        <v>0</v>
      </c>
    </row>
    <row r="19" spans="1:8" s="65" customFormat="1" ht="13.5" customHeight="1">
      <c r="A19" s="64" t="s">
        <v>151</v>
      </c>
      <c r="B19" s="41">
        <f>SUM(C19,D19)</f>
        <v>0</v>
      </c>
      <c r="C19" s="129">
        <v>0</v>
      </c>
      <c r="D19" s="99"/>
      <c r="E19" s="41">
        <f>SUM(F19,G19)</f>
        <v>230</v>
      </c>
      <c r="F19" s="294">
        <v>230</v>
      </c>
      <c r="G19" s="295"/>
      <c r="H19" s="26">
        <v>2000</v>
      </c>
    </row>
    <row r="20" spans="1:8" s="65" customFormat="1" ht="13.5" customHeight="1">
      <c r="A20" s="64" t="s">
        <v>168</v>
      </c>
      <c r="B20" s="41">
        <f>SUM(C20,D20)</f>
        <v>0</v>
      </c>
      <c r="C20" s="129">
        <v>0</v>
      </c>
      <c r="D20" s="99"/>
      <c r="E20" s="41">
        <f>SUM(F20,G20)</f>
        <v>100</v>
      </c>
      <c r="F20" s="294">
        <v>100</v>
      </c>
      <c r="G20" s="295"/>
      <c r="H20" s="26">
        <v>17000</v>
      </c>
    </row>
    <row r="21" spans="1:8" s="65" customFormat="1" ht="13.5" customHeight="1">
      <c r="A21" s="64" t="s">
        <v>173</v>
      </c>
      <c r="B21" s="41">
        <f>SUM(B23,B26)</f>
        <v>0</v>
      </c>
      <c r="C21" s="26"/>
      <c r="D21" s="145"/>
      <c r="E21" s="41">
        <f>SUM(E23,E26)</f>
        <v>150</v>
      </c>
      <c r="F21" s="26"/>
      <c r="G21" s="145"/>
      <c r="H21" s="26">
        <f>SUM(H23,H26)</f>
        <v>4000</v>
      </c>
    </row>
    <row r="22" spans="1:8" s="37" customFormat="1" ht="8.25" customHeight="1">
      <c r="A22" s="64"/>
      <c r="B22" s="41"/>
      <c r="C22" s="26"/>
      <c r="D22" s="145"/>
      <c r="E22" s="41"/>
      <c r="F22" s="26"/>
      <c r="G22" s="145"/>
      <c r="H22" s="26"/>
    </row>
    <row r="23" spans="1:8" s="65" customFormat="1" ht="13.5" customHeight="1">
      <c r="A23" s="30" t="s">
        <v>59</v>
      </c>
      <c r="B23" s="41">
        <f aca="true" t="shared" si="2" ref="B23:H23">B25</f>
        <v>0</v>
      </c>
      <c r="C23" s="26"/>
      <c r="D23" s="145"/>
      <c r="E23" s="41">
        <f t="shared" si="2"/>
        <v>150</v>
      </c>
      <c r="F23" s="26"/>
      <c r="G23" s="145"/>
      <c r="H23" s="26">
        <f t="shared" si="2"/>
        <v>4000</v>
      </c>
    </row>
    <row r="24" spans="1:6" s="37" customFormat="1" ht="7.5" customHeight="1">
      <c r="A24" s="32"/>
      <c r="B24" s="124"/>
      <c r="C24" s="29"/>
      <c r="E24" s="32"/>
      <c r="F24" s="29"/>
    </row>
    <row r="25" spans="1:8" s="65" customFormat="1" ht="13.5" customHeight="1">
      <c r="A25" s="68" t="s">
        <v>153</v>
      </c>
      <c r="B25" s="121">
        <v>0</v>
      </c>
      <c r="C25" s="93"/>
      <c r="D25" s="187"/>
      <c r="E25" s="121">
        <v>150</v>
      </c>
      <c r="F25" s="267"/>
      <c r="G25" s="187"/>
      <c r="H25" s="46">
        <v>4000</v>
      </c>
    </row>
    <row r="26" spans="1:8" s="37" customFormat="1" ht="14.25" customHeight="1" hidden="1">
      <c r="A26" s="70" t="s">
        <v>58</v>
      </c>
      <c r="B26" s="41">
        <f>SUM(C28,C29)</f>
        <v>0</v>
      </c>
      <c r="C26" s="90"/>
      <c r="D26" s="99"/>
      <c r="E26" s="41">
        <f>SUM(E28,E29)</f>
        <v>0</v>
      </c>
      <c r="F26" s="129"/>
      <c r="G26" s="99"/>
      <c r="H26" s="26">
        <f>SUM(H28,H29)</f>
        <v>0</v>
      </c>
    </row>
    <row r="27" spans="1:8" s="37" customFormat="1" ht="6" customHeight="1" hidden="1">
      <c r="A27" s="173"/>
      <c r="B27" s="174"/>
      <c r="C27" s="91"/>
      <c r="D27" s="99"/>
      <c r="E27" s="92"/>
      <c r="F27" s="130"/>
      <c r="G27" s="99"/>
      <c r="H27" s="24"/>
    </row>
    <row r="28" spans="1:8" s="37" customFormat="1" ht="14.25" customHeight="1" hidden="1">
      <c r="A28" s="175" t="s">
        <v>102</v>
      </c>
      <c r="B28" s="41">
        <f>SUM(C28,D28)</f>
        <v>0</v>
      </c>
      <c r="C28" s="91"/>
      <c r="D28" s="99"/>
      <c r="E28" s="41">
        <v>0</v>
      </c>
      <c r="F28" s="130"/>
      <c r="G28" s="99"/>
      <c r="H28" s="24">
        <v>0</v>
      </c>
    </row>
    <row r="29" spans="1:8" s="37" customFormat="1" ht="14.25" customHeight="1" hidden="1">
      <c r="A29" s="275" t="s">
        <v>170</v>
      </c>
      <c r="B29" s="121">
        <f>SUM(C29,D29)</f>
        <v>0</v>
      </c>
      <c r="C29" s="93"/>
      <c r="D29" s="154"/>
      <c r="E29" s="121">
        <v>0</v>
      </c>
      <c r="F29" s="133"/>
      <c r="G29" s="154"/>
      <c r="H29" s="58">
        <v>0</v>
      </c>
    </row>
    <row r="31" s="37" customFormat="1" ht="16.5"/>
    <row r="32" spans="1:8" s="52" customFormat="1" ht="29.25" customHeight="1">
      <c r="A32" s="261"/>
      <c r="B32" s="261"/>
      <c r="C32" s="59"/>
      <c r="D32" s="59"/>
      <c r="E32" s="59"/>
      <c r="F32" s="59"/>
      <c r="G32" s="59"/>
      <c r="H32" s="59"/>
    </row>
    <row r="33" spans="1:8" s="52" customFormat="1" ht="23.25" customHeight="1">
      <c r="A33" s="262"/>
      <c r="B33" s="262"/>
      <c r="C33" s="59"/>
      <c r="D33" s="59"/>
      <c r="E33" s="59"/>
      <c r="F33" s="59"/>
      <c r="G33" s="59"/>
      <c r="H33" s="23"/>
    </row>
    <row r="34" spans="1:8" s="37" customFormat="1" ht="18" customHeight="1">
      <c r="A34" s="262"/>
      <c r="B34" s="263"/>
      <c r="C34" s="59"/>
      <c r="D34" s="40"/>
      <c r="E34" s="263"/>
      <c r="F34" s="59"/>
      <c r="G34" s="59"/>
      <c r="H34" s="61"/>
    </row>
    <row r="35" spans="1:8" s="37" customFormat="1" ht="16.5" customHeight="1" hidden="1">
      <c r="A35" s="10"/>
      <c r="B35" s="10"/>
      <c r="C35" s="38"/>
      <c r="D35" s="38"/>
      <c r="E35" s="38"/>
      <c r="F35" s="38"/>
      <c r="G35" s="38"/>
      <c r="H35" s="38"/>
    </row>
    <row r="36" spans="1:8" s="37" customFormat="1" ht="16.5" customHeight="1" hidden="1">
      <c r="A36" s="11"/>
      <c r="B36" s="11"/>
      <c r="C36" s="38"/>
      <c r="D36" s="38"/>
      <c r="E36" s="38"/>
      <c r="F36" s="38"/>
      <c r="G36" s="38"/>
      <c r="H36" s="38"/>
    </row>
    <row r="37" spans="1:8" s="37" customFormat="1" ht="16.5" customHeight="1" hidden="1">
      <c r="A37" s="11"/>
      <c r="B37" s="11"/>
      <c r="C37" s="38"/>
      <c r="D37" s="38"/>
      <c r="E37" s="38"/>
      <c r="F37" s="38"/>
      <c r="G37" s="38"/>
      <c r="H37" s="38"/>
    </row>
    <row r="38" spans="1:8" s="37" customFormat="1" ht="15" customHeight="1" hidden="1">
      <c r="A38" s="11"/>
      <c r="B38" s="11"/>
      <c r="C38" s="38"/>
      <c r="D38" s="38"/>
      <c r="E38" s="38"/>
      <c r="F38" s="38"/>
      <c r="G38" s="38"/>
      <c r="H38" s="38"/>
    </row>
    <row r="39" spans="1:8" s="37" customFormat="1" ht="15" customHeight="1" hidden="1">
      <c r="A39" s="11"/>
      <c r="B39" s="11"/>
      <c r="C39" s="38"/>
      <c r="D39" s="38"/>
      <c r="E39" s="38"/>
      <c r="F39" s="38"/>
      <c r="G39" s="38"/>
      <c r="H39" s="38"/>
    </row>
    <row r="40" spans="1:8" s="37" customFormat="1" ht="15" customHeight="1" hidden="1">
      <c r="A40" s="11"/>
      <c r="B40" s="11"/>
      <c r="C40" s="38"/>
      <c r="D40" s="38"/>
      <c r="E40" s="38"/>
      <c r="F40" s="38"/>
      <c r="G40" s="38"/>
      <c r="H40" s="38"/>
    </row>
    <row r="41" spans="1:8" s="37" customFormat="1" ht="15" customHeight="1" hidden="1">
      <c r="A41" s="11"/>
      <c r="B41" s="38"/>
      <c r="C41" s="38"/>
      <c r="D41" s="38"/>
      <c r="E41" s="38"/>
      <c r="F41" s="38"/>
      <c r="G41" s="38"/>
      <c r="H41" s="38"/>
    </row>
    <row r="42" spans="1:8" s="37" customFormat="1" ht="15" customHeight="1" hidden="1">
      <c r="A42" s="11"/>
      <c r="B42" s="38"/>
      <c r="C42" s="38"/>
      <c r="D42" s="38"/>
      <c r="E42" s="38"/>
      <c r="F42" s="38"/>
      <c r="G42" s="38"/>
      <c r="H42" s="38"/>
    </row>
    <row r="43" spans="1:8" s="37" customFormat="1" ht="15" customHeight="1" hidden="1">
      <c r="A43" s="11"/>
      <c r="B43" s="38"/>
      <c r="C43" s="38"/>
      <c r="D43" s="38"/>
      <c r="E43" s="38"/>
      <c r="F43" s="38"/>
      <c r="G43" s="38"/>
      <c r="H43" s="38"/>
    </row>
    <row r="44" spans="1:8" s="37" customFormat="1" ht="15" customHeight="1" hidden="1">
      <c r="A44" s="11"/>
      <c r="B44" s="38"/>
      <c r="C44" s="38"/>
      <c r="D44" s="38"/>
      <c r="E44" s="38"/>
      <c r="F44" s="38"/>
      <c r="G44" s="38"/>
      <c r="H44" s="38"/>
    </row>
    <row r="45" spans="1:8" s="37" customFormat="1" ht="15" customHeight="1" hidden="1">
      <c r="A45" s="11"/>
      <c r="B45" s="38"/>
      <c r="C45" s="303"/>
      <c r="D45" s="304"/>
      <c r="E45" s="38"/>
      <c r="F45" s="303"/>
      <c r="G45" s="304"/>
      <c r="H45" s="38"/>
    </row>
    <row r="46" spans="1:8" s="65" customFormat="1" ht="13.5" customHeight="1" hidden="1">
      <c r="A46" s="10"/>
      <c r="B46" s="38"/>
      <c r="C46" s="305"/>
      <c r="D46" s="306"/>
      <c r="E46" s="38"/>
      <c r="F46" s="305"/>
      <c r="G46" s="306"/>
      <c r="H46" s="38"/>
    </row>
    <row r="47" spans="1:8" s="65" customFormat="1" ht="13.5" customHeight="1">
      <c r="A47" s="10"/>
      <c r="B47" s="38"/>
      <c r="C47" s="309"/>
      <c r="D47" s="310"/>
      <c r="E47" s="38"/>
      <c r="F47" s="309"/>
      <c r="G47" s="310"/>
      <c r="H47" s="38"/>
    </row>
    <row r="48" spans="1:8" s="65" customFormat="1" ht="13.5" customHeight="1">
      <c r="A48" s="10"/>
      <c r="B48" s="38"/>
      <c r="C48" s="229"/>
      <c r="D48" s="228"/>
      <c r="E48" s="38"/>
      <c r="F48" s="229"/>
      <c r="G48" s="228"/>
      <c r="H48" s="38"/>
    </row>
    <row r="49" spans="1:8" s="65" customFormat="1" ht="13.5" customHeight="1">
      <c r="A49" s="10"/>
      <c r="B49" s="38"/>
      <c r="C49" s="305"/>
      <c r="D49" s="306"/>
      <c r="E49" s="38"/>
      <c r="F49" s="305"/>
      <c r="G49" s="306"/>
      <c r="H49" s="38"/>
    </row>
    <row r="50" spans="1:8" s="65" customFormat="1" ht="13.5" customHeight="1">
      <c r="A50" s="10"/>
      <c r="B50" s="38"/>
      <c r="C50" s="307"/>
      <c r="D50" s="308"/>
      <c r="E50" s="38"/>
      <c r="F50" s="131"/>
      <c r="G50" s="131"/>
      <c r="H50" s="38"/>
    </row>
    <row r="51" spans="1:8" s="65" customFormat="1" ht="13.5" customHeight="1">
      <c r="A51" s="10"/>
      <c r="B51" s="38"/>
      <c r="C51" s="38"/>
      <c r="D51" s="38"/>
      <c r="E51" s="38"/>
      <c r="F51" s="38"/>
      <c r="G51" s="38"/>
      <c r="H51" s="38"/>
    </row>
    <row r="52" spans="1:8" s="65" customFormat="1" ht="3.75" customHeight="1">
      <c r="A52" s="10"/>
      <c r="B52" s="38"/>
      <c r="C52" s="131"/>
      <c r="D52" s="131"/>
      <c r="E52" s="38"/>
      <c r="F52" s="131"/>
      <c r="G52" s="131"/>
      <c r="H52" s="38"/>
    </row>
    <row r="53" spans="1:8" s="65" customFormat="1" ht="13.5" customHeight="1">
      <c r="A53" s="61"/>
      <c r="B53" s="38"/>
      <c r="C53" s="38"/>
      <c r="D53" s="38"/>
      <c r="E53" s="38"/>
      <c r="F53" s="38"/>
      <c r="G53" s="38"/>
      <c r="H53" s="38"/>
    </row>
    <row r="54" s="65" customFormat="1" ht="3.75" customHeight="1"/>
    <row r="55" spans="1:8" s="65" customFormat="1" ht="13.5" customHeight="1">
      <c r="A55" s="10"/>
      <c r="B55" s="38"/>
      <c r="C55" s="131"/>
      <c r="D55" s="131"/>
      <c r="E55" s="38"/>
      <c r="F55" s="131"/>
      <c r="G55" s="131"/>
      <c r="H55" s="38"/>
    </row>
    <row r="56" s="65" customFormat="1" ht="3.75" customHeight="1">
      <c r="A56" s="10"/>
    </row>
    <row r="57" spans="1:8" s="65" customFormat="1" ht="13.5" customHeight="1">
      <c r="A57" s="10"/>
      <c r="B57" s="38"/>
      <c r="C57" s="38"/>
      <c r="D57" s="38"/>
      <c r="E57" s="38"/>
      <c r="F57" s="38"/>
      <c r="G57" s="38"/>
      <c r="H57" s="38"/>
    </row>
    <row r="58" spans="1:8" s="65" customFormat="1" ht="3.75" customHeight="1">
      <c r="A58" s="10"/>
      <c r="B58" s="38"/>
      <c r="C58" s="38"/>
      <c r="D58" s="38"/>
      <c r="E58" s="38"/>
      <c r="F58" s="38"/>
      <c r="G58" s="38"/>
      <c r="H58" s="38"/>
    </row>
    <row r="59" spans="1:8" s="65" customFormat="1" ht="13.5" customHeight="1" hidden="1">
      <c r="A59" s="10"/>
      <c r="B59" s="38"/>
      <c r="C59" s="131"/>
      <c r="D59" s="131"/>
      <c r="E59" s="38"/>
      <c r="F59" s="131"/>
      <c r="G59" s="131"/>
      <c r="H59" s="38"/>
    </row>
    <row r="60" spans="1:8" s="65" customFormat="1" ht="13.5" customHeight="1">
      <c r="A60" s="10"/>
      <c r="B60" s="38"/>
      <c r="C60" s="131"/>
      <c r="D60" s="131"/>
      <c r="E60" s="38"/>
      <c r="F60" s="131"/>
      <c r="G60" s="131"/>
      <c r="H60" s="38"/>
    </row>
    <row r="61" spans="1:9" s="65" customFormat="1" ht="13.5" customHeight="1">
      <c r="A61" s="10"/>
      <c r="B61" s="38"/>
      <c r="C61" s="131"/>
      <c r="D61" s="131"/>
      <c r="E61" s="38"/>
      <c r="F61" s="131"/>
      <c r="G61" s="131"/>
      <c r="H61" s="38"/>
      <c r="I61" s="220"/>
    </row>
    <row r="62" s="37" customFormat="1" ht="16.5"/>
    <row r="63" s="37" customFormat="1" ht="16.5"/>
  </sheetData>
  <mergeCells count="19">
    <mergeCell ref="C50:D50"/>
    <mergeCell ref="C47:D47"/>
    <mergeCell ref="F47:G47"/>
    <mergeCell ref="C49:D49"/>
    <mergeCell ref="F49:G49"/>
    <mergeCell ref="C45:D45"/>
    <mergeCell ref="F45:G45"/>
    <mergeCell ref="C46:D46"/>
    <mergeCell ref="F46:G46"/>
    <mergeCell ref="C14:D14"/>
    <mergeCell ref="F14:G14"/>
    <mergeCell ref="C15:D15"/>
    <mergeCell ref="F16:G16"/>
    <mergeCell ref="C16:D16"/>
    <mergeCell ref="F15:G15"/>
    <mergeCell ref="F20:G20"/>
    <mergeCell ref="F17:G17"/>
    <mergeCell ref="F18:G18"/>
    <mergeCell ref="F19:G19"/>
  </mergeCells>
  <printOptions horizontalCentered="1"/>
  <pageMargins left="0.5905511811023623" right="0.7874015748031497" top="4.448818897637795" bottom="0.7874015748031497" header="0.31496062992125984" footer="0.31496062992125984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I32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14.875" style="37" customWidth="1"/>
    <col min="10" max="16384" width="14.875" style="22" customWidth="1"/>
  </cols>
  <sheetData>
    <row r="1" spans="1:9" s="17" customFormat="1" ht="57.75" customHeight="1">
      <c r="A1" s="15" t="s">
        <v>146</v>
      </c>
      <c r="B1" s="15"/>
      <c r="C1" s="15"/>
      <c r="D1" s="16"/>
      <c r="E1" s="16"/>
      <c r="F1" s="16"/>
      <c r="G1" s="16"/>
      <c r="H1" s="16"/>
      <c r="I1" s="52"/>
    </row>
    <row r="2" spans="1:9" s="17" customFormat="1" ht="23.25" customHeight="1">
      <c r="A2" s="7" t="s">
        <v>0</v>
      </c>
      <c r="B2" s="112" t="s">
        <v>97</v>
      </c>
      <c r="C2" s="18" t="s">
        <v>96</v>
      </c>
      <c r="D2" s="19"/>
      <c r="E2" s="117" t="s">
        <v>100</v>
      </c>
      <c r="F2" s="20" t="s">
        <v>30</v>
      </c>
      <c r="G2" s="20"/>
      <c r="H2" s="87" t="s">
        <v>90</v>
      </c>
      <c r="I2" s="52"/>
    </row>
    <row r="3" spans="1:8" ht="18" customHeight="1">
      <c r="A3" s="9" t="s">
        <v>56</v>
      </c>
      <c r="B3" s="115" t="s">
        <v>98</v>
      </c>
      <c r="C3" s="20" t="s">
        <v>2</v>
      </c>
      <c r="D3" s="116" t="s">
        <v>3</v>
      </c>
      <c r="E3" s="118" t="s">
        <v>98</v>
      </c>
      <c r="F3" s="20" t="s">
        <v>2</v>
      </c>
      <c r="G3" s="20" t="s">
        <v>3</v>
      </c>
      <c r="H3" s="21" t="s">
        <v>4</v>
      </c>
    </row>
    <row r="4" spans="1:8" ht="13.5" customHeight="1" hidden="1">
      <c r="A4" s="10" t="s">
        <v>5</v>
      </c>
      <c r="B4" s="10"/>
      <c r="C4" s="24">
        <v>0</v>
      </c>
      <c r="D4" s="25">
        <v>0</v>
      </c>
      <c r="E4" s="25"/>
      <c r="F4" s="25">
        <v>0</v>
      </c>
      <c r="G4" s="25" t="s">
        <v>31</v>
      </c>
      <c r="H4" s="38">
        <v>0</v>
      </c>
    </row>
    <row r="5" spans="1:8" ht="13.5" customHeight="1" hidden="1">
      <c r="A5" s="10" t="s">
        <v>6</v>
      </c>
      <c r="B5" s="10"/>
      <c r="C5" s="24">
        <v>0</v>
      </c>
      <c r="D5" s="25">
        <v>0</v>
      </c>
      <c r="E5" s="25"/>
      <c r="F5" s="25">
        <v>600</v>
      </c>
      <c r="G5" s="25">
        <v>496</v>
      </c>
      <c r="H5" s="38">
        <v>20600</v>
      </c>
    </row>
    <row r="6" spans="1:8" ht="13.5" customHeight="1" hidden="1">
      <c r="A6" s="10" t="s">
        <v>7</v>
      </c>
      <c r="B6" s="10"/>
      <c r="C6" s="24">
        <v>0</v>
      </c>
      <c r="D6" s="25">
        <v>0</v>
      </c>
      <c r="E6" s="25"/>
      <c r="F6" s="25">
        <v>0</v>
      </c>
      <c r="G6" s="25">
        <v>0</v>
      </c>
      <c r="H6" s="38">
        <v>0</v>
      </c>
    </row>
    <row r="7" spans="1:8" ht="16.5" customHeight="1" hidden="1">
      <c r="A7" s="10" t="s">
        <v>8</v>
      </c>
      <c r="B7" s="10"/>
      <c r="C7" s="24">
        <v>0</v>
      </c>
      <c r="D7" s="25">
        <v>0</v>
      </c>
      <c r="E7" s="25"/>
      <c r="F7" s="25">
        <v>0</v>
      </c>
      <c r="G7" s="25">
        <v>0</v>
      </c>
      <c r="H7" s="38">
        <v>0</v>
      </c>
    </row>
    <row r="8" spans="1:8" ht="16.5" customHeight="1" hidden="1">
      <c r="A8" s="10" t="s">
        <v>32</v>
      </c>
      <c r="B8" s="10"/>
      <c r="C8" s="24">
        <v>0</v>
      </c>
      <c r="D8" s="25">
        <v>420</v>
      </c>
      <c r="E8" s="25"/>
      <c r="F8" s="25">
        <v>270</v>
      </c>
      <c r="G8" s="25">
        <v>0</v>
      </c>
      <c r="H8" s="38">
        <v>2250</v>
      </c>
    </row>
    <row r="9" spans="1:9" s="84" customFormat="1" ht="16.5" customHeight="1" hidden="1">
      <c r="A9" s="10" t="s">
        <v>35</v>
      </c>
      <c r="B9" s="10"/>
      <c r="C9" s="26">
        <v>0</v>
      </c>
      <c r="D9" s="26">
        <v>0</v>
      </c>
      <c r="E9" s="26"/>
      <c r="F9" s="26">
        <v>0</v>
      </c>
      <c r="G9" s="26">
        <v>0</v>
      </c>
      <c r="H9" s="26">
        <v>0</v>
      </c>
      <c r="I9" s="65"/>
    </row>
    <row r="10" spans="1:9" s="84" customFormat="1" ht="16.5" customHeight="1" hidden="1">
      <c r="A10" s="10" t="s">
        <v>36</v>
      </c>
      <c r="B10" s="41">
        <f aca="true" t="shared" si="0" ref="B10:B19">SUM(C10,D10)</f>
        <v>0</v>
      </c>
      <c r="C10" s="26">
        <v>0</v>
      </c>
      <c r="D10" s="38">
        <v>0</v>
      </c>
      <c r="E10" s="41">
        <f aca="true" t="shared" si="1" ref="E10:E19">SUM(F10,G10)</f>
        <v>0</v>
      </c>
      <c r="F10" s="38">
        <v>0</v>
      </c>
      <c r="G10" s="38">
        <v>0</v>
      </c>
      <c r="H10" s="38">
        <v>0</v>
      </c>
      <c r="I10" s="65"/>
    </row>
    <row r="11" spans="1:9" s="84" customFormat="1" ht="16.5" customHeight="1" hidden="1">
      <c r="A11" s="10" t="s">
        <v>54</v>
      </c>
      <c r="B11" s="41">
        <f t="shared" si="0"/>
        <v>0</v>
      </c>
      <c r="C11" s="26">
        <v>0</v>
      </c>
      <c r="D11" s="38">
        <v>0</v>
      </c>
      <c r="E11" s="41">
        <f t="shared" si="1"/>
        <v>0</v>
      </c>
      <c r="F11" s="38">
        <v>0</v>
      </c>
      <c r="G11" s="38">
        <v>0</v>
      </c>
      <c r="H11" s="38">
        <v>0</v>
      </c>
      <c r="I11" s="65"/>
    </row>
    <row r="12" spans="1:9" s="84" customFormat="1" ht="16.5" customHeight="1" hidden="1">
      <c r="A12" s="135" t="s">
        <v>109</v>
      </c>
      <c r="B12" s="41">
        <f t="shared" si="0"/>
        <v>0</v>
      </c>
      <c r="C12" s="26">
        <v>0</v>
      </c>
      <c r="D12" s="38">
        <v>0</v>
      </c>
      <c r="E12" s="41">
        <f t="shared" si="1"/>
        <v>0</v>
      </c>
      <c r="F12" s="38">
        <v>0</v>
      </c>
      <c r="G12" s="145">
        <v>0</v>
      </c>
      <c r="H12" s="26">
        <v>0</v>
      </c>
      <c r="I12" s="65"/>
    </row>
    <row r="13" spans="1:9" s="84" customFormat="1" ht="16.5" customHeight="1" hidden="1">
      <c r="A13" s="135" t="s">
        <v>110</v>
      </c>
      <c r="B13" s="41">
        <f t="shared" si="0"/>
        <v>1685</v>
      </c>
      <c r="C13" s="26">
        <v>1480</v>
      </c>
      <c r="D13" s="38">
        <v>205</v>
      </c>
      <c r="E13" s="41">
        <f t="shared" si="1"/>
        <v>960</v>
      </c>
      <c r="F13" s="38">
        <v>960</v>
      </c>
      <c r="G13" s="145">
        <v>0</v>
      </c>
      <c r="H13" s="26">
        <v>53250</v>
      </c>
      <c r="I13" s="65"/>
    </row>
    <row r="14" spans="1:9" s="84" customFormat="1" ht="16.5" customHeight="1" hidden="1">
      <c r="A14" s="135" t="s">
        <v>111</v>
      </c>
      <c r="B14" s="41">
        <f t="shared" si="0"/>
        <v>0</v>
      </c>
      <c r="C14" s="26"/>
      <c r="D14" s="38"/>
      <c r="E14" s="41">
        <f t="shared" si="1"/>
        <v>0</v>
      </c>
      <c r="F14" s="38"/>
      <c r="G14" s="145"/>
      <c r="H14" s="26">
        <v>0</v>
      </c>
      <c r="I14" s="65"/>
    </row>
    <row r="15" spans="1:9" s="84" customFormat="1" ht="16.5" customHeight="1" hidden="1">
      <c r="A15" s="135" t="s">
        <v>112</v>
      </c>
      <c r="B15" s="41">
        <f t="shared" si="0"/>
        <v>0</v>
      </c>
      <c r="C15" s="26"/>
      <c r="D15" s="38"/>
      <c r="E15" s="41">
        <f t="shared" si="1"/>
        <v>0</v>
      </c>
      <c r="F15" s="38"/>
      <c r="G15" s="145"/>
      <c r="H15" s="26">
        <v>0</v>
      </c>
      <c r="I15" s="65"/>
    </row>
    <row r="16" spans="1:9" s="84" customFormat="1" ht="16.5" customHeight="1" hidden="1">
      <c r="A16" s="135" t="s">
        <v>113</v>
      </c>
      <c r="B16" s="41">
        <f t="shared" si="0"/>
        <v>450</v>
      </c>
      <c r="C16" s="26">
        <v>450</v>
      </c>
      <c r="D16" s="38"/>
      <c r="E16" s="41">
        <f t="shared" si="1"/>
        <v>370</v>
      </c>
      <c r="F16" s="38">
        <v>370</v>
      </c>
      <c r="G16" s="145"/>
      <c r="H16" s="26">
        <v>30200</v>
      </c>
      <c r="I16" s="65"/>
    </row>
    <row r="17" spans="1:9" s="84" customFormat="1" ht="16.5" customHeight="1">
      <c r="A17" s="135" t="s">
        <v>114</v>
      </c>
      <c r="B17" s="41">
        <f t="shared" si="0"/>
        <v>280</v>
      </c>
      <c r="C17" s="26">
        <v>280</v>
      </c>
      <c r="D17" s="38"/>
      <c r="E17" s="41">
        <f t="shared" si="1"/>
        <v>0</v>
      </c>
      <c r="F17" s="38">
        <v>0</v>
      </c>
      <c r="G17" s="145"/>
      <c r="H17" s="26">
        <v>2900</v>
      </c>
      <c r="I17" s="65"/>
    </row>
    <row r="18" spans="1:9" s="84" customFormat="1" ht="16.5" customHeight="1">
      <c r="A18" s="135" t="s">
        <v>131</v>
      </c>
      <c r="B18" s="41">
        <f t="shared" si="0"/>
        <v>215</v>
      </c>
      <c r="C18" s="129">
        <v>215</v>
      </c>
      <c r="D18" s="140"/>
      <c r="E18" s="41">
        <f t="shared" si="1"/>
        <v>5</v>
      </c>
      <c r="F18" s="129">
        <v>5</v>
      </c>
      <c r="G18" s="140"/>
      <c r="H18" s="26">
        <v>4810</v>
      </c>
      <c r="I18" s="65"/>
    </row>
    <row r="19" spans="1:9" s="84" customFormat="1" ht="16.5" customHeight="1">
      <c r="A19" s="135" t="s">
        <v>151</v>
      </c>
      <c r="B19" s="41">
        <f t="shared" si="0"/>
        <v>70</v>
      </c>
      <c r="C19" s="129">
        <v>70</v>
      </c>
      <c r="D19" s="140"/>
      <c r="E19" s="41">
        <f t="shared" si="1"/>
        <v>0</v>
      </c>
      <c r="F19" s="129">
        <v>0</v>
      </c>
      <c r="G19" s="140"/>
      <c r="H19" s="26">
        <v>9330</v>
      </c>
      <c r="I19" s="65"/>
    </row>
    <row r="20" spans="1:9" s="84" customFormat="1" ht="16.5" customHeight="1">
      <c r="A20" s="135" t="s">
        <v>168</v>
      </c>
      <c r="B20" s="41">
        <v>470</v>
      </c>
      <c r="C20" s="129"/>
      <c r="D20" s="140"/>
      <c r="E20" s="41">
        <v>70</v>
      </c>
      <c r="F20" s="129"/>
      <c r="G20" s="140"/>
      <c r="H20" s="26">
        <v>16200</v>
      </c>
      <c r="I20" s="65"/>
    </row>
    <row r="21" spans="1:9" s="84" customFormat="1" ht="16.5" customHeight="1">
      <c r="A21" s="135" t="s">
        <v>173</v>
      </c>
      <c r="B21" s="41">
        <f>B23</f>
        <v>210</v>
      </c>
      <c r="C21" s="26"/>
      <c r="D21" s="145"/>
      <c r="E21" s="41">
        <f>E23</f>
        <v>0</v>
      </c>
      <c r="F21" s="26"/>
      <c r="G21" s="145"/>
      <c r="H21" s="26">
        <f>H23</f>
        <v>500</v>
      </c>
      <c r="I21" s="65"/>
    </row>
    <row r="22" spans="1:8" ht="7.5" customHeight="1">
      <c r="A22" s="27"/>
      <c r="B22" s="108"/>
      <c r="C22" s="130"/>
      <c r="D22" s="138"/>
      <c r="E22" s="92"/>
      <c r="F22" s="130"/>
      <c r="G22" s="138"/>
      <c r="H22" s="29"/>
    </row>
    <row r="23" spans="1:8" ht="16.5">
      <c r="A23" s="30" t="s">
        <v>57</v>
      </c>
      <c r="B23" s="41">
        <f>B25</f>
        <v>210</v>
      </c>
      <c r="C23" s="26"/>
      <c r="D23" s="145"/>
      <c r="E23" s="41">
        <f>E25</f>
        <v>0</v>
      </c>
      <c r="F23" s="26"/>
      <c r="G23" s="145"/>
      <c r="H23" s="26">
        <f>H25</f>
        <v>500</v>
      </c>
    </row>
    <row r="24" spans="1:8" ht="8.25" customHeight="1">
      <c r="A24" s="135"/>
      <c r="B24" s="136"/>
      <c r="C24" s="130"/>
      <c r="D24" s="138"/>
      <c r="E24" s="91"/>
      <c r="F24" s="130"/>
      <c r="G24" s="134"/>
      <c r="H24" s="31"/>
    </row>
    <row r="25" spans="1:9" s="42" customFormat="1" ht="16.5">
      <c r="A25" s="74" t="s">
        <v>85</v>
      </c>
      <c r="B25" s="121">
        <v>210</v>
      </c>
      <c r="C25" s="130"/>
      <c r="D25" s="138"/>
      <c r="E25" s="121">
        <v>0</v>
      </c>
      <c r="F25" s="130"/>
      <c r="G25" s="134"/>
      <c r="H25" s="34">
        <v>500</v>
      </c>
      <c r="I25" s="221"/>
    </row>
    <row r="26" spans="1:8" ht="16.5" customHeight="1" hidden="1">
      <c r="A26" s="27"/>
      <c r="B26" s="36"/>
      <c r="C26" s="134"/>
      <c r="D26" s="138"/>
      <c r="E26" s="92"/>
      <c r="F26" s="130"/>
      <c r="G26" s="138"/>
      <c r="H26" s="29"/>
    </row>
    <row r="27" spans="1:8" ht="16.5" hidden="1">
      <c r="A27" s="30" t="s">
        <v>46</v>
      </c>
      <c r="B27" s="41">
        <f>SUM(C27,D27)</f>
        <v>0</v>
      </c>
      <c r="C27" s="130"/>
      <c r="D27" s="138"/>
      <c r="E27" s="41">
        <f>SUM(F27,G27)</f>
        <v>0</v>
      </c>
      <c r="F27" s="130"/>
      <c r="G27" s="138"/>
      <c r="H27" s="31">
        <f>SUM(H29)</f>
        <v>0</v>
      </c>
    </row>
    <row r="28" spans="1:8" ht="16.5" customHeight="1" hidden="1">
      <c r="A28" s="32"/>
      <c r="B28" s="37"/>
      <c r="C28" s="134"/>
      <c r="D28" s="138"/>
      <c r="E28" s="91"/>
      <c r="F28" s="130"/>
      <c r="G28" s="134"/>
      <c r="H28" s="29"/>
    </row>
    <row r="29" spans="1:8" ht="16.5" hidden="1">
      <c r="A29" s="2"/>
      <c r="B29" s="41">
        <f>SUM(C29,D29)</f>
        <v>0</v>
      </c>
      <c r="C29" s="130"/>
      <c r="D29" s="138"/>
      <c r="E29" s="41">
        <f>SUM(F29,G29)</f>
        <v>0</v>
      </c>
      <c r="F29" s="130"/>
      <c r="G29" s="134"/>
      <c r="H29" s="29">
        <v>0</v>
      </c>
    </row>
    <row r="30" spans="1:8" ht="16.5" customHeight="1" hidden="1">
      <c r="A30" s="43"/>
      <c r="B30" s="121">
        <f>SUM(C30,D30)</f>
        <v>0</v>
      </c>
      <c r="C30" s="130"/>
      <c r="D30" s="138"/>
      <c r="E30" s="121">
        <f>SUM(F30,G30)</f>
        <v>0</v>
      </c>
      <c r="F30" s="130"/>
      <c r="G30" s="138"/>
      <c r="H30" s="44"/>
    </row>
    <row r="31" spans="1:8" ht="47.25" customHeight="1" hidden="1">
      <c r="A31" s="37"/>
      <c r="B31" s="37"/>
      <c r="C31" s="37"/>
      <c r="D31" s="37"/>
      <c r="E31" s="37"/>
      <c r="F31" s="37"/>
      <c r="G31" s="37"/>
      <c r="H31" s="37"/>
    </row>
    <row r="32" spans="3:7" ht="16.5">
      <c r="C32" s="37"/>
      <c r="D32" s="37"/>
      <c r="F32" s="37"/>
      <c r="G32" s="37"/>
    </row>
  </sheetData>
  <printOptions horizontalCentered="1"/>
  <pageMargins left="0.5905511811023623" right="0.7874015748031497" top="4.330708661417323" bottom="0.5905511811023623" header="0.31496062992125984" footer="0.31496062992125984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I39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0.25" customHeight="1">
      <c r="A1" s="15" t="s">
        <v>185</v>
      </c>
      <c r="B1" s="15"/>
      <c r="C1" s="15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12" t="s">
        <v>97</v>
      </c>
      <c r="C2" s="18" t="s">
        <v>96</v>
      </c>
      <c r="D2" s="19"/>
      <c r="E2" s="117" t="s">
        <v>100</v>
      </c>
      <c r="F2" s="20" t="s">
        <v>30</v>
      </c>
      <c r="G2" s="20"/>
      <c r="H2" s="87" t="s">
        <v>90</v>
      </c>
    </row>
    <row r="3" spans="1:8" ht="18" customHeight="1">
      <c r="A3" s="9" t="s">
        <v>56</v>
      </c>
      <c r="B3" s="115" t="s">
        <v>98</v>
      </c>
      <c r="C3" s="20" t="s">
        <v>2</v>
      </c>
      <c r="D3" s="116" t="s">
        <v>3</v>
      </c>
      <c r="E3" s="118" t="s">
        <v>98</v>
      </c>
      <c r="F3" s="20" t="s">
        <v>2</v>
      </c>
      <c r="G3" s="20" t="s">
        <v>3</v>
      </c>
      <c r="H3" s="21" t="s">
        <v>4</v>
      </c>
    </row>
    <row r="4" spans="1:8" ht="16.5" customHeight="1" hidden="1">
      <c r="A4" s="10" t="s">
        <v>5</v>
      </c>
      <c r="B4" s="10"/>
      <c r="C4" s="24">
        <v>0</v>
      </c>
      <c r="D4" s="25">
        <v>0</v>
      </c>
      <c r="E4" s="25"/>
      <c r="F4" s="25">
        <v>0</v>
      </c>
      <c r="G4" s="25" t="s">
        <v>31</v>
      </c>
      <c r="H4" s="38">
        <v>0</v>
      </c>
    </row>
    <row r="5" spans="1:8" ht="16.5" hidden="1">
      <c r="A5" s="11" t="s">
        <v>6</v>
      </c>
      <c r="B5" s="11"/>
      <c r="C5" s="24">
        <v>0</v>
      </c>
      <c r="D5" s="25">
        <v>0</v>
      </c>
      <c r="E5" s="25"/>
      <c r="F5" s="25" t="s">
        <v>31</v>
      </c>
      <c r="G5" s="25">
        <v>0</v>
      </c>
      <c r="H5" s="38">
        <v>0</v>
      </c>
    </row>
    <row r="6" spans="1:8" ht="16.5" hidden="1">
      <c r="A6" s="11" t="s">
        <v>7</v>
      </c>
      <c r="B6" s="11"/>
      <c r="C6" s="24">
        <v>0</v>
      </c>
      <c r="D6" s="25">
        <v>0</v>
      </c>
      <c r="E6" s="25"/>
      <c r="F6" s="25">
        <v>0</v>
      </c>
      <c r="G6" s="25">
        <v>0</v>
      </c>
      <c r="H6" s="38">
        <v>0</v>
      </c>
    </row>
    <row r="7" spans="1:8" ht="16.5" customHeight="1" hidden="1">
      <c r="A7" s="11" t="s">
        <v>8</v>
      </c>
      <c r="B7" s="11"/>
      <c r="C7" s="24">
        <v>0</v>
      </c>
      <c r="D7" s="25">
        <v>0</v>
      </c>
      <c r="E7" s="25"/>
      <c r="F7" s="25">
        <v>0</v>
      </c>
      <c r="G7" s="25">
        <v>0</v>
      </c>
      <c r="H7" s="38">
        <v>0</v>
      </c>
    </row>
    <row r="8" spans="1:8" ht="16.5" customHeight="1" hidden="1">
      <c r="A8" s="11" t="s">
        <v>32</v>
      </c>
      <c r="B8" s="11"/>
      <c r="C8" s="24">
        <v>0</v>
      </c>
      <c r="D8" s="25">
        <v>75</v>
      </c>
      <c r="E8" s="25"/>
      <c r="F8" s="25">
        <v>0</v>
      </c>
      <c r="G8" s="25">
        <v>0</v>
      </c>
      <c r="H8" s="38">
        <v>7725</v>
      </c>
    </row>
    <row r="9" spans="1:8" s="84" customFormat="1" ht="16.5" customHeight="1" hidden="1">
      <c r="A9" s="10" t="s">
        <v>35</v>
      </c>
      <c r="B9" s="10"/>
      <c r="C9" s="31">
        <v>0</v>
      </c>
      <c r="D9" s="31">
        <v>0</v>
      </c>
      <c r="E9" s="31"/>
      <c r="F9" s="31">
        <v>0</v>
      </c>
      <c r="G9" s="31">
        <v>0</v>
      </c>
      <c r="H9" s="31">
        <v>210</v>
      </c>
    </row>
    <row r="10" spans="1:8" s="84" customFormat="1" ht="16.5" customHeight="1" hidden="1">
      <c r="A10" s="10" t="s">
        <v>36</v>
      </c>
      <c r="B10" s="41">
        <f aca="true" t="shared" si="0" ref="B10:B19">SUM(C10,D10)</f>
        <v>0</v>
      </c>
      <c r="C10" s="31">
        <v>0</v>
      </c>
      <c r="D10" s="61">
        <v>0</v>
      </c>
      <c r="E10" s="41">
        <f aca="true" t="shared" si="1" ref="E10:E19">SUM(F10,G10)</f>
        <v>0</v>
      </c>
      <c r="F10" s="61">
        <v>0</v>
      </c>
      <c r="G10" s="61">
        <v>0</v>
      </c>
      <c r="H10" s="61">
        <v>0</v>
      </c>
    </row>
    <row r="11" spans="1:8" s="84" customFormat="1" ht="16.5" customHeight="1" hidden="1">
      <c r="A11" s="10" t="s">
        <v>54</v>
      </c>
      <c r="B11" s="41">
        <f t="shared" si="0"/>
        <v>150</v>
      </c>
      <c r="C11" s="31">
        <v>0</v>
      </c>
      <c r="D11" s="61">
        <v>150</v>
      </c>
      <c r="E11" s="41">
        <f t="shared" si="1"/>
        <v>0</v>
      </c>
      <c r="F11" s="61">
        <v>0</v>
      </c>
      <c r="G11" s="61">
        <v>0</v>
      </c>
      <c r="H11" s="61">
        <v>4680</v>
      </c>
    </row>
    <row r="12" spans="1:8" s="84" customFormat="1" ht="16.5" customHeight="1" hidden="1">
      <c r="A12" s="135" t="s">
        <v>109</v>
      </c>
      <c r="B12" s="41">
        <f t="shared" si="0"/>
        <v>0</v>
      </c>
      <c r="C12" s="31">
        <v>0</v>
      </c>
      <c r="D12" s="61">
        <v>0</v>
      </c>
      <c r="E12" s="41">
        <f t="shared" si="1"/>
        <v>0</v>
      </c>
      <c r="F12" s="61">
        <v>0</v>
      </c>
      <c r="G12" s="61">
        <v>0</v>
      </c>
      <c r="H12" s="61">
        <v>0</v>
      </c>
    </row>
    <row r="13" spans="1:8" s="84" customFormat="1" ht="16.5" customHeight="1" hidden="1">
      <c r="A13" s="135" t="s">
        <v>110</v>
      </c>
      <c r="B13" s="41">
        <f t="shared" si="0"/>
        <v>200</v>
      </c>
      <c r="C13" s="31">
        <v>0</v>
      </c>
      <c r="D13" s="61">
        <v>200</v>
      </c>
      <c r="E13" s="41">
        <f t="shared" si="1"/>
        <v>570</v>
      </c>
      <c r="F13" s="61">
        <v>350</v>
      </c>
      <c r="G13" s="61">
        <v>220</v>
      </c>
      <c r="H13" s="61">
        <v>12500</v>
      </c>
    </row>
    <row r="14" spans="1:8" s="84" customFormat="1" ht="16.5" customHeight="1" hidden="1">
      <c r="A14" s="135" t="s">
        <v>111</v>
      </c>
      <c r="B14" s="41">
        <f t="shared" si="0"/>
        <v>0</v>
      </c>
      <c r="C14" s="31"/>
      <c r="D14" s="61"/>
      <c r="E14" s="41">
        <f t="shared" si="1"/>
        <v>0</v>
      </c>
      <c r="F14" s="61"/>
      <c r="G14" s="61"/>
      <c r="H14" s="61">
        <v>0</v>
      </c>
    </row>
    <row r="15" spans="1:8" s="84" customFormat="1" ht="16.5" customHeight="1" hidden="1">
      <c r="A15" s="135" t="s">
        <v>112</v>
      </c>
      <c r="B15" s="41">
        <f t="shared" si="0"/>
        <v>0</v>
      </c>
      <c r="C15" s="31"/>
      <c r="D15" s="61"/>
      <c r="E15" s="41">
        <f t="shared" si="1"/>
        <v>0</v>
      </c>
      <c r="F15" s="61"/>
      <c r="G15" s="61"/>
      <c r="H15" s="61">
        <v>0</v>
      </c>
    </row>
    <row r="16" spans="1:8" s="84" customFormat="1" ht="16.5" customHeight="1" hidden="1">
      <c r="A16" s="135" t="s">
        <v>113</v>
      </c>
      <c r="B16" s="41">
        <f t="shared" si="0"/>
        <v>0</v>
      </c>
      <c r="C16" s="31">
        <v>0</v>
      </c>
      <c r="D16" s="61"/>
      <c r="E16" s="41">
        <f t="shared" si="1"/>
        <v>0</v>
      </c>
      <c r="F16" s="61">
        <v>0</v>
      </c>
      <c r="G16" s="61"/>
      <c r="H16" s="61">
        <v>0</v>
      </c>
    </row>
    <row r="17" spans="1:9" s="84" customFormat="1" ht="16.5" customHeight="1">
      <c r="A17" s="135" t="s">
        <v>114</v>
      </c>
      <c r="B17" s="41">
        <f t="shared" si="0"/>
        <v>770</v>
      </c>
      <c r="C17" s="31">
        <v>770</v>
      </c>
      <c r="D17" s="61"/>
      <c r="E17" s="41">
        <f t="shared" si="1"/>
        <v>0</v>
      </c>
      <c r="F17" s="61">
        <v>0</v>
      </c>
      <c r="G17" s="61"/>
      <c r="H17" s="61">
        <v>28700</v>
      </c>
      <c r="I17" s="65"/>
    </row>
    <row r="18" spans="1:9" s="84" customFormat="1" ht="16.5" customHeight="1">
      <c r="A18" s="135" t="s">
        <v>131</v>
      </c>
      <c r="B18" s="41">
        <f t="shared" si="0"/>
        <v>0</v>
      </c>
      <c r="C18" s="130">
        <v>0</v>
      </c>
      <c r="D18" s="134"/>
      <c r="E18" s="41">
        <f t="shared" si="1"/>
        <v>100</v>
      </c>
      <c r="F18" s="134">
        <v>100</v>
      </c>
      <c r="G18" s="134"/>
      <c r="H18" s="39">
        <v>5000</v>
      </c>
      <c r="I18" s="65"/>
    </row>
    <row r="19" spans="1:9" s="84" customFormat="1" ht="16.5" customHeight="1">
      <c r="A19" s="135" t="s">
        <v>151</v>
      </c>
      <c r="B19" s="41">
        <f t="shared" si="0"/>
        <v>0</v>
      </c>
      <c r="C19" s="130">
        <v>0</v>
      </c>
      <c r="D19" s="134"/>
      <c r="E19" s="41">
        <f t="shared" si="1"/>
        <v>50</v>
      </c>
      <c r="F19" s="134">
        <v>50</v>
      </c>
      <c r="G19" s="134"/>
      <c r="H19" s="39">
        <v>3500</v>
      </c>
      <c r="I19" s="65"/>
    </row>
    <row r="20" spans="1:9" s="84" customFormat="1" ht="16.5" customHeight="1">
      <c r="A20" s="135" t="s">
        <v>168</v>
      </c>
      <c r="B20" s="41">
        <v>0</v>
      </c>
      <c r="C20" s="130"/>
      <c r="D20" s="134"/>
      <c r="E20" s="41">
        <v>800</v>
      </c>
      <c r="F20" s="134"/>
      <c r="G20" s="134"/>
      <c r="H20" s="39">
        <v>24000</v>
      </c>
      <c r="I20" s="65"/>
    </row>
    <row r="21" spans="1:9" s="84" customFormat="1" ht="16.5" customHeight="1">
      <c r="A21" s="135" t="s">
        <v>173</v>
      </c>
      <c r="B21" s="41">
        <f>B23</f>
        <v>150</v>
      </c>
      <c r="C21" s="130"/>
      <c r="D21" s="134"/>
      <c r="E21" s="41">
        <f>E23</f>
        <v>300</v>
      </c>
      <c r="F21" s="26"/>
      <c r="G21" s="145"/>
      <c r="H21" s="26">
        <f>H23</f>
        <v>20200</v>
      </c>
      <c r="I21" s="65"/>
    </row>
    <row r="22" spans="1:9" ht="9" customHeight="1">
      <c r="A22" s="135"/>
      <c r="B22" s="136"/>
      <c r="C22" s="130"/>
      <c r="D22" s="138"/>
      <c r="E22" s="92"/>
      <c r="F22" s="130"/>
      <c r="G22" s="138"/>
      <c r="H22" s="24"/>
      <c r="I22" s="37"/>
    </row>
    <row r="23" spans="1:9" ht="16.5" customHeight="1">
      <c r="A23" s="30" t="s">
        <v>57</v>
      </c>
      <c r="B23" s="41">
        <f>SUM(B25:B26)</f>
        <v>150</v>
      </c>
      <c r="C23" s="129"/>
      <c r="D23" s="140"/>
      <c r="E23" s="41">
        <f>SUM(E25:E26)</f>
        <v>300</v>
      </c>
      <c r="F23" s="26"/>
      <c r="G23" s="145"/>
      <c r="H23" s="26">
        <f>SUM(H25:H26)</f>
        <v>20200</v>
      </c>
      <c r="I23" s="37"/>
    </row>
    <row r="24" spans="1:9" ht="9" customHeight="1">
      <c r="A24" s="135"/>
      <c r="B24" s="136"/>
      <c r="C24" s="130"/>
      <c r="D24" s="138"/>
      <c r="E24" s="92"/>
      <c r="F24" s="130"/>
      <c r="G24" s="138"/>
      <c r="H24" s="31"/>
      <c r="I24" s="37"/>
    </row>
    <row r="25" spans="1:9" ht="16.5" customHeight="1">
      <c r="A25" s="135" t="s">
        <v>71</v>
      </c>
      <c r="B25" s="41">
        <v>150</v>
      </c>
      <c r="C25" s="130"/>
      <c r="D25" s="138"/>
      <c r="E25" s="41">
        <v>0</v>
      </c>
      <c r="F25" s="130"/>
      <c r="G25" s="138"/>
      <c r="H25" s="31">
        <v>10700</v>
      </c>
      <c r="I25" s="37"/>
    </row>
    <row r="26" spans="1:9" ht="16.5" customHeight="1">
      <c r="A26" s="45" t="s">
        <v>128</v>
      </c>
      <c r="B26" s="121">
        <v>0</v>
      </c>
      <c r="C26" s="130"/>
      <c r="D26" s="138"/>
      <c r="E26" s="121">
        <v>300</v>
      </c>
      <c r="F26" s="130"/>
      <c r="G26" s="138"/>
      <c r="H26" s="34">
        <v>9500</v>
      </c>
      <c r="I26" s="37"/>
    </row>
    <row r="27" spans="1:8" s="37" customFormat="1" ht="16.5">
      <c r="A27" s="11"/>
      <c r="B27" s="11"/>
      <c r="C27" s="89"/>
      <c r="D27" s="89"/>
      <c r="E27" s="89"/>
      <c r="F27" s="89"/>
      <c r="G27" s="89"/>
      <c r="H27" s="61"/>
    </row>
    <row r="28" spans="1:8" s="37" customFormat="1" ht="16.5">
      <c r="A28" s="11"/>
      <c r="B28" s="11"/>
      <c r="C28" s="89"/>
      <c r="D28" s="89"/>
      <c r="E28" s="89"/>
      <c r="F28" s="89"/>
      <c r="G28" s="89"/>
      <c r="H28" s="61"/>
    </row>
    <row r="29" spans="1:8" s="37" customFormat="1" ht="16.5">
      <c r="A29" s="61"/>
      <c r="B29" s="61"/>
      <c r="C29" s="89"/>
      <c r="D29" s="89"/>
      <c r="E29" s="89"/>
      <c r="F29" s="89"/>
      <c r="G29" s="89"/>
      <c r="H29" s="61"/>
    </row>
    <row r="30" spans="3:7" s="37" customFormat="1" ht="16.5">
      <c r="C30" s="89"/>
      <c r="D30" s="89"/>
      <c r="E30" s="89"/>
      <c r="F30" s="89"/>
      <c r="G30" s="89"/>
    </row>
    <row r="31" spans="1:7" s="37" customFormat="1" ht="16.5">
      <c r="A31" s="23"/>
      <c r="B31" s="23"/>
      <c r="C31" s="89"/>
      <c r="D31" s="89"/>
      <c r="E31" s="89"/>
      <c r="F31" s="89"/>
      <c r="G31" s="89"/>
    </row>
    <row r="32" spans="1:8" s="37" customFormat="1" ht="16.5">
      <c r="A32" s="23"/>
      <c r="B32" s="23"/>
      <c r="C32" s="283"/>
      <c r="D32" s="283"/>
      <c r="E32" s="283"/>
      <c r="F32" s="283"/>
      <c r="G32" s="283"/>
      <c r="H32" s="284"/>
    </row>
    <row r="33" s="37" customFormat="1" ht="16.5"/>
    <row r="35" spans="1:8" ht="16.5">
      <c r="A35" s="37"/>
      <c r="B35" s="37"/>
      <c r="C35" s="37"/>
      <c r="D35" s="37"/>
      <c r="E35" s="37"/>
      <c r="F35" s="37"/>
      <c r="G35" s="37"/>
      <c r="H35" s="37"/>
    </row>
    <row r="36" spans="1:8" ht="16.5">
      <c r="A36" s="37"/>
      <c r="B36" s="37"/>
      <c r="C36" s="37"/>
      <c r="D36" s="37"/>
      <c r="E36" s="37"/>
      <c r="F36" s="37"/>
      <c r="G36" s="37"/>
      <c r="H36" s="37"/>
    </row>
    <row r="37" spans="1:8" ht="16.5">
      <c r="A37" s="37"/>
      <c r="B37" s="37"/>
      <c r="C37" s="37"/>
      <c r="D37" s="37"/>
      <c r="E37" s="37"/>
      <c r="F37" s="37"/>
      <c r="G37" s="37"/>
      <c r="H37" s="37"/>
    </row>
    <row r="38" spans="1:8" ht="16.5">
      <c r="A38" s="37"/>
      <c r="B38" s="37"/>
      <c r="C38" s="37"/>
      <c r="D38" s="37"/>
      <c r="E38" s="37"/>
      <c r="F38" s="37"/>
      <c r="G38" s="37"/>
      <c r="H38" s="37"/>
    </row>
    <row r="39" spans="1:8" ht="16.5">
      <c r="A39" s="37"/>
      <c r="B39" s="37"/>
      <c r="C39" s="37"/>
      <c r="D39" s="37"/>
      <c r="E39" s="37"/>
      <c r="F39" s="37"/>
      <c r="G39" s="37"/>
      <c r="H39" s="37"/>
    </row>
  </sheetData>
  <printOptions horizontalCentered="1"/>
  <pageMargins left="0.5905511811023623" right="0.7874015748031497" top="4.330708661417323" bottom="0.5905511811023623" header="0.31496062992125984" footer="0.31496062992125984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H38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8" customWidth="1"/>
    <col min="2" max="2" width="30.625" style="28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22" customWidth="1"/>
    <col min="10" max="16384" width="14.875" style="22" customWidth="1"/>
  </cols>
  <sheetData>
    <row r="1" spans="1:8" s="17" customFormat="1" ht="57.75" customHeight="1">
      <c r="A1" s="15" t="s">
        <v>150</v>
      </c>
      <c r="B1" s="15"/>
      <c r="C1" s="15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12" t="s">
        <v>97</v>
      </c>
      <c r="C2" s="18" t="s">
        <v>96</v>
      </c>
      <c r="D2" s="19"/>
      <c r="E2" s="117" t="s">
        <v>100</v>
      </c>
      <c r="F2" s="20" t="s">
        <v>30</v>
      </c>
      <c r="G2" s="20"/>
      <c r="H2" s="87" t="s">
        <v>90</v>
      </c>
    </row>
    <row r="3" spans="1:8" ht="18" customHeight="1">
      <c r="A3" s="9" t="s">
        <v>56</v>
      </c>
      <c r="B3" s="115" t="s">
        <v>98</v>
      </c>
      <c r="C3" s="20" t="s">
        <v>2</v>
      </c>
      <c r="D3" s="116" t="s">
        <v>3</v>
      </c>
      <c r="E3" s="118" t="s">
        <v>98</v>
      </c>
      <c r="F3" s="20" t="s">
        <v>2</v>
      </c>
      <c r="G3" s="20" t="s">
        <v>3</v>
      </c>
      <c r="H3" s="21" t="s">
        <v>4</v>
      </c>
    </row>
    <row r="4" spans="1:8" ht="15.75" customHeight="1" hidden="1">
      <c r="A4" s="23" t="s">
        <v>5</v>
      </c>
      <c r="B4" s="23"/>
      <c r="C4" s="24">
        <v>0</v>
      </c>
      <c r="D4" s="25">
        <v>0</v>
      </c>
      <c r="E4" s="25"/>
      <c r="F4" s="25">
        <v>0</v>
      </c>
      <c r="G4" s="25">
        <v>0</v>
      </c>
      <c r="H4" s="24">
        <v>0</v>
      </c>
    </row>
    <row r="5" spans="1:8" ht="15.75" customHeight="1" hidden="1">
      <c r="A5" s="23" t="s">
        <v>6</v>
      </c>
      <c r="B5" s="23"/>
      <c r="C5" s="24">
        <v>0</v>
      </c>
      <c r="D5" s="25">
        <v>0</v>
      </c>
      <c r="E5" s="25"/>
      <c r="F5" s="25">
        <v>0</v>
      </c>
      <c r="G5" s="25">
        <v>0</v>
      </c>
      <c r="H5" s="24">
        <v>0</v>
      </c>
    </row>
    <row r="6" spans="1:8" ht="15.75" customHeight="1" hidden="1">
      <c r="A6" s="23" t="s">
        <v>7</v>
      </c>
      <c r="B6" s="23"/>
      <c r="C6" s="24">
        <v>0</v>
      </c>
      <c r="D6" s="25">
        <v>1000</v>
      </c>
      <c r="E6" s="25"/>
      <c r="F6" s="25">
        <v>0</v>
      </c>
      <c r="G6" s="25">
        <v>0</v>
      </c>
      <c r="H6" s="24">
        <v>10000</v>
      </c>
    </row>
    <row r="7" spans="1:8" ht="16.5" customHeight="1" hidden="1">
      <c r="A7" s="23" t="s">
        <v>8</v>
      </c>
      <c r="B7" s="23"/>
      <c r="C7" s="24">
        <v>40</v>
      </c>
      <c r="D7" s="25">
        <v>250</v>
      </c>
      <c r="E7" s="25"/>
      <c r="F7" s="25">
        <v>0</v>
      </c>
      <c r="G7" s="25">
        <v>0</v>
      </c>
      <c r="H7" s="24">
        <v>3860</v>
      </c>
    </row>
    <row r="8" spans="1:8" ht="16.5" customHeight="1" hidden="1">
      <c r="A8" s="23" t="s">
        <v>32</v>
      </c>
      <c r="B8" s="23"/>
      <c r="C8" s="24">
        <v>0</v>
      </c>
      <c r="D8" s="25">
        <v>0</v>
      </c>
      <c r="E8" s="25"/>
      <c r="F8" s="25">
        <v>0</v>
      </c>
      <c r="G8" s="25">
        <v>180</v>
      </c>
      <c r="H8" s="24">
        <v>5790</v>
      </c>
    </row>
    <row r="9" spans="1:8" s="84" customFormat="1" ht="16.5" customHeight="1" hidden="1">
      <c r="A9" s="10" t="s">
        <v>35</v>
      </c>
      <c r="B9" s="10"/>
      <c r="C9" s="26">
        <v>0</v>
      </c>
      <c r="D9" s="26">
        <v>0</v>
      </c>
      <c r="E9" s="26"/>
      <c r="F9" s="26">
        <v>0</v>
      </c>
      <c r="G9" s="26">
        <v>0</v>
      </c>
      <c r="H9" s="26">
        <v>52</v>
      </c>
    </row>
    <row r="10" spans="1:8" s="84" customFormat="1" ht="16.5" customHeight="1" hidden="1">
      <c r="A10" s="10" t="s">
        <v>36</v>
      </c>
      <c r="B10" s="41">
        <f aca="true" t="shared" si="0" ref="B10:B16">SUM(C10,D10)</f>
        <v>0</v>
      </c>
      <c r="C10" s="26">
        <v>0</v>
      </c>
      <c r="D10" s="38">
        <v>0</v>
      </c>
      <c r="E10" s="41">
        <f aca="true" t="shared" si="1" ref="E10:E16">SUM(F10,G10)</f>
        <v>0</v>
      </c>
      <c r="F10" s="38">
        <v>0</v>
      </c>
      <c r="G10" s="38">
        <v>0</v>
      </c>
      <c r="H10" s="38">
        <v>735</v>
      </c>
    </row>
    <row r="11" spans="1:8" s="84" customFormat="1" ht="16.5" customHeight="1" hidden="1">
      <c r="A11" s="10" t="s">
        <v>54</v>
      </c>
      <c r="B11" s="41">
        <f t="shared" si="0"/>
        <v>0</v>
      </c>
      <c r="C11" s="26">
        <v>0</v>
      </c>
      <c r="D11" s="38">
        <v>0</v>
      </c>
      <c r="E11" s="41">
        <f t="shared" si="1"/>
        <v>0</v>
      </c>
      <c r="F11" s="38">
        <v>0</v>
      </c>
      <c r="G11" s="38">
        <v>0</v>
      </c>
      <c r="H11" s="38">
        <v>0</v>
      </c>
    </row>
    <row r="12" spans="1:8" s="84" customFormat="1" ht="16.5" customHeight="1" hidden="1">
      <c r="A12" s="135" t="s">
        <v>109</v>
      </c>
      <c r="B12" s="41">
        <f t="shared" si="0"/>
        <v>0</v>
      </c>
      <c r="C12" s="26">
        <v>0</v>
      </c>
      <c r="D12" s="38">
        <v>0</v>
      </c>
      <c r="E12" s="41">
        <f t="shared" si="1"/>
        <v>0</v>
      </c>
      <c r="F12" s="38">
        <v>0</v>
      </c>
      <c r="G12" s="38">
        <v>0</v>
      </c>
      <c r="H12" s="38">
        <v>0</v>
      </c>
    </row>
    <row r="13" spans="1:8" s="84" customFormat="1" ht="16.5" customHeight="1" hidden="1">
      <c r="A13" s="135" t="s">
        <v>110</v>
      </c>
      <c r="B13" s="41">
        <f t="shared" si="0"/>
        <v>0</v>
      </c>
      <c r="C13" s="26">
        <v>0</v>
      </c>
      <c r="D13" s="38">
        <v>0</v>
      </c>
      <c r="E13" s="41">
        <f t="shared" si="1"/>
        <v>0</v>
      </c>
      <c r="F13" s="38">
        <v>0</v>
      </c>
      <c r="G13" s="38">
        <v>0</v>
      </c>
      <c r="H13" s="38">
        <v>950</v>
      </c>
    </row>
    <row r="14" spans="1:8" s="84" customFormat="1" ht="16.5" customHeight="1" hidden="1">
      <c r="A14" s="135" t="s">
        <v>111</v>
      </c>
      <c r="B14" s="41">
        <f t="shared" si="0"/>
        <v>0</v>
      </c>
      <c r="C14" s="26"/>
      <c r="D14" s="38"/>
      <c r="E14" s="41">
        <f t="shared" si="1"/>
        <v>0</v>
      </c>
      <c r="F14" s="38"/>
      <c r="G14" s="38"/>
      <c r="H14" s="38">
        <v>0</v>
      </c>
    </row>
    <row r="15" spans="1:8" s="84" customFormat="1" ht="16.5" customHeight="1" hidden="1">
      <c r="A15" s="135" t="s">
        <v>112</v>
      </c>
      <c r="B15" s="41">
        <f t="shared" si="0"/>
        <v>0</v>
      </c>
      <c r="C15" s="26"/>
      <c r="D15" s="38"/>
      <c r="E15" s="41">
        <f t="shared" si="1"/>
        <v>0</v>
      </c>
      <c r="F15" s="38"/>
      <c r="G15" s="38"/>
      <c r="H15" s="38">
        <v>0</v>
      </c>
    </row>
    <row r="16" spans="1:8" s="84" customFormat="1" ht="16.5" customHeight="1" hidden="1">
      <c r="A16" s="135" t="s">
        <v>113</v>
      </c>
      <c r="B16" s="41">
        <f t="shared" si="0"/>
        <v>0</v>
      </c>
      <c r="C16" s="26">
        <v>0</v>
      </c>
      <c r="D16" s="38"/>
      <c r="E16" s="41">
        <f t="shared" si="1"/>
        <v>0</v>
      </c>
      <c r="F16" s="38">
        <v>0</v>
      </c>
      <c r="G16" s="38"/>
      <c r="H16" s="38">
        <v>0</v>
      </c>
    </row>
    <row r="17" spans="1:8" s="84" customFormat="1" ht="16.5" customHeight="1">
      <c r="A17" s="135" t="s">
        <v>114</v>
      </c>
      <c r="B17" s="41">
        <f>SUM(C17,D17)</f>
        <v>70</v>
      </c>
      <c r="C17" s="26">
        <v>70</v>
      </c>
      <c r="D17" s="38"/>
      <c r="E17" s="41">
        <f>SUM(F17,G17)</f>
        <v>0</v>
      </c>
      <c r="F17" s="38">
        <v>0</v>
      </c>
      <c r="G17" s="38"/>
      <c r="H17" s="38">
        <v>2372</v>
      </c>
    </row>
    <row r="18" spans="1:8" s="84" customFormat="1" ht="16.5" customHeight="1">
      <c r="A18" s="135" t="s">
        <v>131</v>
      </c>
      <c r="B18" s="41">
        <f>SUM(C18,D18)</f>
        <v>0</v>
      </c>
      <c r="C18" s="130">
        <f>SUM(C23,C28)</f>
        <v>0</v>
      </c>
      <c r="D18" s="134"/>
      <c r="E18" s="41">
        <f>SUM(F18,G18)</f>
        <v>0</v>
      </c>
      <c r="F18" s="89">
        <f>SUM(F23,F28)</f>
        <v>0</v>
      </c>
      <c r="G18" s="89"/>
      <c r="H18" s="39">
        <v>0</v>
      </c>
    </row>
    <row r="19" spans="1:8" s="84" customFormat="1" ht="16.5" customHeight="1">
      <c r="A19" s="135" t="s">
        <v>151</v>
      </c>
      <c r="B19" s="41">
        <f>SUM(C19,D19)</f>
        <v>0</v>
      </c>
      <c r="C19" s="130">
        <v>0</v>
      </c>
      <c r="D19" s="134"/>
      <c r="E19" s="41">
        <f>SUM(F19,G19)</f>
        <v>0</v>
      </c>
      <c r="F19" s="89">
        <v>0</v>
      </c>
      <c r="G19" s="89"/>
      <c r="H19" s="39">
        <v>0</v>
      </c>
    </row>
    <row r="20" spans="1:8" s="84" customFormat="1" ht="16.5" customHeight="1">
      <c r="A20" s="135" t="s">
        <v>168</v>
      </c>
      <c r="B20" s="41">
        <v>0</v>
      </c>
      <c r="C20" s="130"/>
      <c r="D20" s="134"/>
      <c r="E20" s="41">
        <v>0</v>
      </c>
      <c r="F20" s="89"/>
      <c r="G20" s="89"/>
      <c r="H20" s="39">
        <v>0</v>
      </c>
    </row>
    <row r="21" spans="1:8" s="84" customFormat="1" ht="16.5" customHeight="1">
      <c r="A21" s="135" t="s">
        <v>173</v>
      </c>
      <c r="B21" s="41">
        <f>SUM(C21,D21)</f>
        <v>0</v>
      </c>
      <c r="C21" s="130"/>
      <c r="D21" s="134"/>
      <c r="E21" s="41">
        <f>SUM(F21,G21)</f>
        <v>0</v>
      </c>
      <c r="F21" s="89"/>
      <c r="G21" s="89"/>
      <c r="H21" s="39">
        <f>SUM(H24,H29)</f>
        <v>0</v>
      </c>
    </row>
    <row r="22" spans="1:8" ht="14.25" customHeight="1">
      <c r="A22" s="62"/>
      <c r="B22" s="119"/>
      <c r="C22" s="130"/>
      <c r="D22" s="138"/>
      <c r="E22" s="96"/>
      <c r="F22" s="91"/>
      <c r="G22" s="99"/>
      <c r="H22" s="44"/>
    </row>
    <row r="23" spans="1:8" ht="16.5" hidden="1">
      <c r="A23" s="30" t="s">
        <v>57</v>
      </c>
      <c r="B23" s="41">
        <f>SUM(C23,D23)</f>
        <v>0</v>
      </c>
      <c r="C23" s="129"/>
      <c r="D23" s="140"/>
      <c r="E23" s="41">
        <f>SUM(F23,G23)</f>
        <v>0</v>
      </c>
      <c r="F23" s="90"/>
      <c r="G23" s="162"/>
      <c r="H23" s="26">
        <f>SUM(H25:H26)</f>
        <v>0</v>
      </c>
    </row>
    <row r="24" spans="1:8" ht="3.75" customHeight="1" hidden="1">
      <c r="A24" s="135"/>
      <c r="B24" s="136"/>
      <c r="C24" s="130"/>
      <c r="D24" s="138"/>
      <c r="E24" s="92"/>
      <c r="F24" s="91"/>
      <c r="G24" s="99"/>
      <c r="H24" s="31"/>
    </row>
    <row r="25" spans="1:8" ht="16.5" hidden="1">
      <c r="A25" s="135" t="s">
        <v>55</v>
      </c>
      <c r="B25" s="41">
        <f>SUM(C25,D25)</f>
        <v>0</v>
      </c>
      <c r="C25" s="130"/>
      <c r="D25" s="138"/>
      <c r="E25" s="41">
        <f>SUM(F25,G25)</f>
        <v>0</v>
      </c>
      <c r="F25" s="91"/>
      <c r="G25" s="99"/>
      <c r="H25" s="31">
        <v>0</v>
      </c>
    </row>
    <row r="26" spans="1:8" ht="16.5" hidden="1">
      <c r="A26" s="45" t="s">
        <v>129</v>
      </c>
      <c r="B26" s="121">
        <f>SUM(C26,D26)</f>
        <v>0</v>
      </c>
      <c r="C26" s="130"/>
      <c r="D26" s="138"/>
      <c r="E26" s="121">
        <f>SUM(F26,G26)</f>
        <v>0</v>
      </c>
      <c r="F26" s="91"/>
      <c r="G26" s="99"/>
      <c r="H26" s="34">
        <v>0</v>
      </c>
    </row>
    <row r="27" spans="1:8" ht="16.5" hidden="1">
      <c r="A27" s="11"/>
      <c r="B27" s="11"/>
      <c r="C27" s="91"/>
      <c r="D27" s="89"/>
      <c r="E27" s="91"/>
      <c r="F27" s="91"/>
      <c r="G27" s="89"/>
      <c r="H27" s="31"/>
    </row>
    <row r="28" spans="1:8" ht="16.5" hidden="1">
      <c r="A28" s="30" t="s">
        <v>42</v>
      </c>
      <c r="B28" s="61"/>
      <c r="C28" s="91"/>
      <c r="D28" s="89"/>
      <c r="E28" s="91"/>
      <c r="F28" s="91"/>
      <c r="G28" s="89"/>
      <c r="H28" s="31">
        <f>SUM(H30:H31)</f>
        <v>0</v>
      </c>
    </row>
    <row r="29" spans="1:8" ht="16.5" customHeight="1" hidden="1">
      <c r="A29" s="32"/>
      <c r="B29" s="37"/>
      <c r="C29" s="89"/>
      <c r="D29" s="89"/>
      <c r="E29" s="91"/>
      <c r="F29" s="91"/>
      <c r="G29" s="89"/>
      <c r="H29" s="29"/>
    </row>
    <row r="30" spans="1:8" ht="16.5" customHeight="1" hidden="1">
      <c r="A30" s="2" t="s">
        <v>44</v>
      </c>
      <c r="B30" s="2"/>
      <c r="C30" s="91"/>
      <c r="D30" s="99"/>
      <c r="E30" s="92"/>
      <c r="F30" s="91"/>
      <c r="G30" s="99"/>
      <c r="H30" s="29">
        <v>0</v>
      </c>
    </row>
    <row r="31" spans="1:8" ht="16.5" hidden="1">
      <c r="A31" s="23" t="s">
        <v>45</v>
      </c>
      <c r="B31" s="23"/>
      <c r="C31" s="163"/>
      <c r="D31" s="164"/>
      <c r="E31" s="94"/>
      <c r="F31" s="163"/>
      <c r="G31" s="164"/>
      <c r="H31" s="56">
        <v>0</v>
      </c>
    </row>
    <row r="32" spans="1:8" ht="16.5" customHeight="1" hidden="1">
      <c r="A32" s="43"/>
      <c r="B32" s="43"/>
      <c r="C32" s="91"/>
      <c r="D32" s="99"/>
      <c r="E32" s="96"/>
      <c r="F32" s="91"/>
      <c r="G32" s="99"/>
      <c r="H32" s="44"/>
    </row>
    <row r="33" spans="1:7" ht="16.5" customHeight="1" hidden="1">
      <c r="A33" s="66"/>
      <c r="B33" s="66"/>
      <c r="C33" s="37"/>
      <c r="D33" s="37"/>
      <c r="F33" s="37"/>
      <c r="G33" s="37"/>
    </row>
    <row r="34" spans="1:8" ht="16.5">
      <c r="A34" s="36"/>
      <c r="B34" s="36"/>
      <c r="C34" s="37"/>
      <c r="D34" s="37"/>
      <c r="E34" s="37"/>
      <c r="F34" s="37"/>
      <c r="G34" s="37"/>
      <c r="H34" s="37"/>
    </row>
    <row r="35" spans="1:8" ht="16.5">
      <c r="A35" s="36"/>
      <c r="B35" s="36"/>
      <c r="C35" s="37"/>
      <c r="D35" s="37"/>
      <c r="E35" s="37"/>
      <c r="F35" s="37"/>
      <c r="G35" s="37"/>
      <c r="H35" s="37"/>
    </row>
    <row r="36" spans="1:8" ht="16.5">
      <c r="A36" s="36"/>
      <c r="B36" s="36"/>
      <c r="C36" s="37"/>
      <c r="D36" s="37"/>
      <c r="E36" s="37"/>
      <c r="F36" s="37"/>
      <c r="G36" s="37"/>
      <c r="H36" s="37"/>
    </row>
    <row r="37" spans="1:8" ht="16.5">
      <c r="A37" s="36"/>
      <c r="B37" s="36"/>
      <c r="C37" s="37"/>
      <c r="D37" s="37"/>
      <c r="E37" s="37"/>
      <c r="F37" s="37"/>
      <c r="G37" s="37"/>
      <c r="H37" s="37"/>
    </row>
    <row r="38" spans="1:8" ht="16.5">
      <c r="A38" s="36"/>
      <c r="B38" s="36"/>
      <c r="C38" s="37"/>
      <c r="D38" s="37"/>
      <c r="E38" s="37"/>
      <c r="F38" s="37"/>
      <c r="G38" s="37"/>
      <c r="H38" s="37"/>
    </row>
  </sheetData>
  <printOptions horizontalCentered="1"/>
  <pageMargins left="0.5905511811023623" right="0.7874015748031497" top="0.7874015748031497" bottom="0.5905511811023623" header="0.31496062992125984" footer="0.31496062992125984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8" zoomScaleNormal="78" workbookViewId="0" topLeftCell="A1">
      <selection activeCell="H32" sqref="H32"/>
    </sheetView>
  </sheetViews>
  <sheetFormatPr defaultColWidth="9.00390625" defaultRowHeight="15.75"/>
  <cols>
    <col min="1" max="1" width="17.125" style="28" customWidth="1"/>
    <col min="2" max="2" width="30.625" style="28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375" style="22" customWidth="1"/>
    <col min="10" max="16384" width="14.875" style="22" customWidth="1"/>
  </cols>
  <sheetData>
    <row r="1" spans="1:8" s="17" customFormat="1" ht="57.75" customHeight="1">
      <c r="A1" s="15" t="s">
        <v>147</v>
      </c>
      <c r="B1" s="15"/>
      <c r="C1" s="15"/>
      <c r="D1" s="16"/>
      <c r="E1" s="16"/>
      <c r="F1" s="16"/>
      <c r="G1" s="16"/>
      <c r="H1" s="16"/>
    </row>
    <row r="2" spans="1:9" s="17" customFormat="1" ht="23.25" customHeight="1">
      <c r="A2" s="7" t="s">
        <v>0</v>
      </c>
      <c r="B2" s="112" t="s">
        <v>97</v>
      </c>
      <c r="C2" s="18" t="s">
        <v>96</v>
      </c>
      <c r="D2" s="19"/>
      <c r="E2" s="117" t="s">
        <v>100</v>
      </c>
      <c r="F2" s="20" t="s">
        <v>30</v>
      </c>
      <c r="G2" s="20"/>
      <c r="H2" s="87" t="s">
        <v>90</v>
      </c>
      <c r="I2" s="285"/>
    </row>
    <row r="3" spans="1:9" ht="18" customHeight="1">
      <c r="A3" s="9" t="s">
        <v>56</v>
      </c>
      <c r="B3" s="115" t="s">
        <v>98</v>
      </c>
      <c r="C3" s="20" t="s">
        <v>2</v>
      </c>
      <c r="D3" s="116" t="s">
        <v>3</v>
      </c>
      <c r="E3" s="118" t="s">
        <v>98</v>
      </c>
      <c r="F3" s="20" t="s">
        <v>2</v>
      </c>
      <c r="G3" s="20" t="s">
        <v>3</v>
      </c>
      <c r="H3" s="21" t="s">
        <v>167</v>
      </c>
      <c r="I3" s="286"/>
    </row>
    <row r="4" spans="1:8" ht="15.75" customHeight="1" hidden="1">
      <c r="A4" s="23" t="s">
        <v>5</v>
      </c>
      <c r="B4" s="23"/>
      <c r="C4" s="24"/>
      <c r="D4" s="25"/>
      <c r="E4" s="25"/>
      <c r="F4" s="25"/>
      <c r="G4" s="25"/>
      <c r="H4" s="24"/>
    </row>
    <row r="5" spans="1:8" ht="15.75" customHeight="1" hidden="1">
      <c r="A5" s="23" t="s">
        <v>6</v>
      </c>
      <c r="B5" s="23"/>
      <c r="C5" s="24"/>
      <c r="D5" s="25"/>
      <c r="E5" s="25"/>
      <c r="F5" s="25"/>
      <c r="G5" s="25"/>
      <c r="H5" s="24"/>
    </row>
    <row r="6" spans="1:8" ht="15.75" customHeight="1" hidden="1">
      <c r="A6" s="23" t="s">
        <v>7</v>
      </c>
      <c r="B6" s="23"/>
      <c r="C6" s="24"/>
      <c r="D6" s="25"/>
      <c r="E6" s="25"/>
      <c r="F6" s="25"/>
      <c r="G6" s="25"/>
      <c r="H6" s="24"/>
    </row>
    <row r="7" spans="1:8" ht="16.5" customHeight="1" hidden="1">
      <c r="A7" s="23" t="s">
        <v>8</v>
      </c>
      <c r="B7" s="23"/>
      <c r="C7" s="24"/>
      <c r="D7" s="25"/>
      <c r="E7" s="25"/>
      <c r="F7" s="25"/>
      <c r="G7" s="25"/>
      <c r="H7" s="24"/>
    </row>
    <row r="8" spans="1:8" ht="16.5" customHeight="1" hidden="1">
      <c r="A8" s="23" t="s">
        <v>32</v>
      </c>
      <c r="B8" s="23"/>
      <c r="C8" s="24"/>
      <c r="D8" s="25"/>
      <c r="E8" s="25"/>
      <c r="F8" s="25"/>
      <c r="G8" s="25"/>
      <c r="H8" s="24"/>
    </row>
    <row r="9" spans="1:8" ht="16.5" customHeight="1" hidden="1">
      <c r="A9" s="23" t="s">
        <v>35</v>
      </c>
      <c r="B9" s="23"/>
      <c r="C9" s="24"/>
      <c r="D9" s="25"/>
      <c r="E9" s="25"/>
      <c r="F9" s="25"/>
      <c r="G9" s="25"/>
      <c r="H9" s="24"/>
    </row>
    <row r="10" spans="1:8" ht="16.5" customHeight="1" hidden="1">
      <c r="A10" s="23" t="s">
        <v>36</v>
      </c>
      <c r="B10" s="23"/>
      <c r="C10" s="24"/>
      <c r="D10" s="25"/>
      <c r="E10" s="25"/>
      <c r="F10" s="25"/>
      <c r="G10" s="25"/>
      <c r="H10" s="24"/>
    </row>
    <row r="11" spans="1:8" ht="16.5" customHeight="1" hidden="1">
      <c r="A11" s="11" t="s">
        <v>54</v>
      </c>
      <c r="B11" s="11"/>
      <c r="C11" s="26"/>
      <c r="D11" s="26"/>
      <c r="E11" s="26"/>
      <c r="F11" s="26"/>
      <c r="G11" s="26"/>
      <c r="H11" s="26"/>
    </row>
    <row r="12" spans="1:8" s="84" customFormat="1" ht="16.5" customHeight="1" hidden="1">
      <c r="A12" s="135" t="s">
        <v>109</v>
      </c>
      <c r="B12" s="41">
        <f aca="true" t="shared" si="0" ref="B12:B19">SUM(C12,D12)</f>
        <v>96</v>
      </c>
      <c r="C12" s="41">
        <v>0</v>
      </c>
      <c r="D12" s="41">
        <v>96</v>
      </c>
      <c r="E12" s="41">
        <f aca="true" t="shared" si="1" ref="E12:E19">SUM(F12,G12)</f>
        <v>735</v>
      </c>
      <c r="F12" s="38">
        <v>0</v>
      </c>
      <c r="G12" s="145">
        <v>735</v>
      </c>
      <c r="H12" s="26">
        <v>55830</v>
      </c>
    </row>
    <row r="13" spans="1:8" s="84" customFormat="1" ht="16.5" customHeight="1" hidden="1">
      <c r="A13" s="135" t="s">
        <v>110</v>
      </c>
      <c r="B13" s="41">
        <f t="shared" si="0"/>
        <v>2285</v>
      </c>
      <c r="C13" s="41">
        <v>40</v>
      </c>
      <c r="D13" s="41">
        <v>2245</v>
      </c>
      <c r="E13" s="41">
        <f t="shared" si="1"/>
        <v>830</v>
      </c>
      <c r="F13" s="38">
        <v>0</v>
      </c>
      <c r="G13" s="145">
        <v>830</v>
      </c>
      <c r="H13" s="26">
        <v>426400</v>
      </c>
    </row>
    <row r="14" spans="1:8" s="84" customFormat="1" ht="16.5" customHeight="1" hidden="1">
      <c r="A14" s="135" t="s">
        <v>111</v>
      </c>
      <c r="B14" s="41">
        <f t="shared" si="0"/>
        <v>0</v>
      </c>
      <c r="C14" s="41"/>
      <c r="D14" s="41"/>
      <c r="E14" s="41">
        <f t="shared" si="1"/>
        <v>81</v>
      </c>
      <c r="F14" s="38">
        <v>81</v>
      </c>
      <c r="G14" s="145"/>
      <c r="H14" s="26">
        <v>100</v>
      </c>
    </row>
    <row r="15" spans="1:8" s="84" customFormat="1" ht="13.5" customHeight="1" hidden="1">
      <c r="A15" s="64" t="s">
        <v>112</v>
      </c>
      <c r="B15" s="41">
        <f t="shared" si="0"/>
        <v>0</v>
      </c>
      <c r="C15" s="26">
        <v>0</v>
      </c>
      <c r="D15" s="145"/>
      <c r="E15" s="41">
        <f t="shared" si="1"/>
        <v>0</v>
      </c>
      <c r="F15" s="38"/>
      <c r="G15" s="145"/>
      <c r="H15" s="26">
        <v>0</v>
      </c>
    </row>
    <row r="16" spans="1:8" s="84" customFormat="1" ht="13.5" customHeight="1" hidden="1">
      <c r="A16" s="64" t="s">
        <v>113</v>
      </c>
      <c r="B16" s="41">
        <f t="shared" si="0"/>
        <v>0</v>
      </c>
      <c r="C16" s="26">
        <v>0</v>
      </c>
      <c r="D16" s="145"/>
      <c r="E16" s="41">
        <f t="shared" si="1"/>
        <v>250</v>
      </c>
      <c r="F16" s="38">
        <v>250</v>
      </c>
      <c r="G16" s="145"/>
      <c r="H16" s="26">
        <v>176806</v>
      </c>
    </row>
    <row r="17" spans="1:8" s="84" customFormat="1" ht="13.5" customHeight="1">
      <c r="A17" s="64" t="s">
        <v>114</v>
      </c>
      <c r="B17" s="41">
        <f t="shared" si="0"/>
        <v>0</v>
      </c>
      <c r="C17" s="26">
        <v>0</v>
      </c>
      <c r="D17" s="145"/>
      <c r="E17" s="41">
        <f t="shared" si="1"/>
        <v>0</v>
      </c>
      <c r="F17" s="38">
        <v>0</v>
      </c>
      <c r="G17" s="145"/>
      <c r="H17" s="26">
        <v>13000</v>
      </c>
    </row>
    <row r="18" spans="1:8" s="84" customFormat="1" ht="13.5" customHeight="1">
      <c r="A18" s="64" t="s">
        <v>131</v>
      </c>
      <c r="B18" s="41">
        <f t="shared" si="0"/>
        <v>0</v>
      </c>
      <c r="C18" s="91">
        <v>0</v>
      </c>
      <c r="D18" s="99"/>
      <c r="E18" s="41">
        <f t="shared" si="1"/>
        <v>0</v>
      </c>
      <c r="F18" s="165">
        <v>0</v>
      </c>
      <c r="G18" s="166"/>
      <c r="H18" s="24">
        <v>0</v>
      </c>
    </row>
    <row r="19" spans="1:8" s="84" customFormat="1" ht="13.5" customHeight="1">
      <c r="A19" s="64" t="s">
        <v>151</v>
      </c>
      <c r="B19" s="41">
        <f t="shared" si="0"/>
        <v>0</v>
      </c>
      <c r="C19" s="91">
        <v>0</v>
      </c>
      <c r="D19" s="89"/>
      <c r="E19" s="41">
        <f t="shared" si="1"/>
        <v>0</v>
      </c>
      <c r="F19" s="165">
        <v>0</v>
      </c>
      <c r="G19" s="166"/>
      <c r="H19" s="24">
        <v>26825</v>
      </c>
    </row>
    <row r="20" spans="1:9" s="84" customFormat="1" ht="13.5" customHeight="1">
      <c r="A20" s="64" t="s">
        <v>168</v>
      </c>
      <c r="B20" s="26">
        <v>0</v>
      </c>
      <c r="C20" s="91"/>
      <c r="D20" s="89"/>
      <c r="E20" s="26">
        <v>0</v>
      </c>
      <c r="F20" s="165"/>
      <c r="G20" s="166"/>
      <c r="H20" s="24">
        <v>51380</v>
      </c>
      <c r="I20" s="287"/>
    </row>
    <row r="21" spans="1:9" s="84" customFormat="1" ht="13.5" customHeight="1">
      <c r="A21" s="64" t="s">
        <v>173</v>
      </c>
      <c r="B21" s="24">
        <f>SUM(B23)</f>
        <v>0</v>
      </c>
      <c r="C21" s="24"/>
      <c r="D21" s="39"/>
      <c r="E21" s="24">
        <f>SUM(E23)</f>
        <v>0</v>
      </c>
      <c r="F21" s="165"/>
      <c r="G21" s="166"/>
      <c r="H21" s="24">
        <v>2300</v>
      </c>
      <c r="I21" s="260"/>
    </row>
    <row r="22" spans="1:8" s="84" customFormat="1" ht="8.25" customHeight="1">
      <c r="A22" s="64"/>
      <c r="B22" s="24"/>
      <c r="C22" s="24"/>
      <c r="D22" s="39"/>
      <c r="E22" s="24"/>
      <c r="F22" s="165"/>
      <c r="G22" s="166"/>
      <c r="H22" s="24"/>
    </row>
    <row r="23" spans="1:8" s="84" customFormat="1" ht="13.5" customHeight="1">
      <c r="A23" s="61" t="s">
        <v>59</v>
      </c>
      <c r="B23" s="41">
        <f>SUM(C23,D23)</f>
        <v>0</v>
      </c>
      <c r="C23" s="90"/>
      <c r="D23" s="162"/>
      <c r="E23" s="41">
        <f>SUM(F23,G23)</f>
        <v>0</v>
      </c>
      <c r="F23" s="165"/>
      <c r="G23" s="167"/>
      <c r="H23" s="26">
        <v>2300</v>
      </c>
    </row>
    <row r="24" spans="1:8" s="84" customFormat="1" ht="8.25" customHeight="1">
      <c r="A24" s="64"/>
      <c r="B24" s="24"/>
      <c r="C24" s="24"/>
      <c r="D24" s="39"/>
      <c r="E24" s="24"/>
      <c r="F24" s="165"/>
      <c r="G24" s="166"/>
      <c r="H24" s="24"/>
    </row>
    <row r="25" spans="1:9" s="84" customFormat="1" ht="13.5" customHeight="1">
      <c r="A25" s="114" t="s">
        <v>159</v>
      </c>
      <c r="B25" s="121">
        <f>SUM(C25,D25)</f>
        <v>0</v>
      </c>
      <c r="C25" s="91"/>
      <c r="D25" s="99"/>
      <c r="E25" s="121">
        <f>SUM(F25,G25)</f>
        <v>0</v>
      </c>
      <c r="F25" s="274"/>
      <c r="G25" s="166"/>
      <c r="H25" s="34">
        <v>2300</v>
      </c>
      <c r="I25" s="286"/>
    </row>
    <row r="26" spans="1:8" ht="14.25" customHeight="1">
      <c r="A26" s="22" t="s">
        <v>174</v>
      </c>
      <c r="B26" s="75"/>
      <c r="C26" s="61"/>
      <c r="D26" s="61"/>
      <c r="E26" s="61"/>
      <c r="F26" s="61"/>
      <c r="G26" s="61"/>
      <c r="H26" s="61"/>
    </row>
    <row r="27" spans="1:8" ht="15" customHeight="1">
      <c r="A27" s="75"/>
      <c r="B27" s="75"/>
      <c r="C27" s="61"/>
      <c r="D27" s="61"/>
      <c r="E27" s="61"/>
      <c r="F27" s="61"/>
      <c r="G27" s="61"/>
      <c r="H27" s="61"/>
    </row>
    <row r="28" spans="1:8" ht="16.5">
      <c r="A28" s="36"/>
      <c r="B28" s="36"/>
      <c r="C28" s="37"/>
      <c r="D28" s="37"/>
      <c r="E28" s="37"/>
      <c r="F28" s="37"/>
      <c r="G28" s="37"/>
      <c r="H28" s="37"/>
    </row>
    <row r="29" spans="1:8" ht="16.5">
      <c r="A29" s="36"/>
      <c r="B29" s="36"/>
      <c r="C29" s="37"/>
      <c r="D29" s="37"/>
      <c r="E29" s="37"/>
      <c r="F29" s="37"/>
      <c r="G29" s="37"/>
      <c r="H29" s="37"/>
    </row>
    <row r="30" spans="1:8" ht="16.5">
      <c r="A30" s="36"/>
      <c r="B30" s="36"/>
      <c r="C30" s="37"/>
      <c r="D30" s="37"/>
      <c r="E30" s="37"/>
      <c r="F30" s="37"/>
      <c r="G30" s="37"/>
      <c r="H30" s="37"/>
    </row>
    <row r="31" spans="1:8" ht="16.5">
      <c r="A31" s="36"/>
      <c r="B31" s="36"/>
      <c r="C31" s="37"/>
      <c r="D31" s="37"/>
      <c r="E31" s="37"/>
      <c r="F31" s="37"/>
      <c r="G31" s="37"/>
      <c r="H31" s="37"/>
    </row>
    <row r="32" spans="1:8" ht="16.5">
      <c r="A32" s="36"/>
      <c r="B32" s="36"/>
      <c r="C32" s="37"/>
      <c r="D32" s="37"/>
      <c r="E32" s="37"/>
      <c r="F32" s="37"/>
      <c r="G32" s="37"/>
      <c r="H32" s="37"/>
    </row>
  </sheetData>
  <printOptions horizontalCentered="1"/>
  <pageMargins left="0.5905511811023623" right="0.4724409448818898" top="4.330708661417323" bottom="0.7874015748031497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6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36" customWidth="1"/>
    <col min="2" max="2" width="30.625" style="36" customWidth="1"/>
    <col min="3" max="4" width="15.625" style="37" customWidth="1"/>
    <col min="5" max="5" width="30.625" style="37" customWidth="1"/>
    <col min="6" max="7" width="15.625" style="37" customWidth="1"/>
    <col min="8" max="8" width="16.625" style="37" customWidth="1"/>
    <col min="9" max="16384" width="14.875" style="22" customWidth="1"/>
  </cols>
  <sheetData>
    <row r="1" spans="1:8" s="17" customFormat="1" ht="57.75" customHeight="1">
      <c r="A1" s="261"/>
      <c r="B1" s="261"/>
      <c r="C1" s="261"/>
      <c r="D1" s="59"/>
      <c r="E1" s="59"/>
      <c r="F1" s="59"/>
      <c r="G1" s="59"/>
      <c r="H1" s="59"/>
    </row>
    <row r="2" spans="1:8" s="17" customFormat="1" ht="23.25" customHeight="1">
      <c r="A2" s="262"/>
      <c r="B2" s="262"/>
      <c r="C2" s="59"/>
      <c r="D2" s="59"/>
      <c r="E2" s="59"/>
      <c r="F2" s="59"/>
      <c r="G2" s="59"/>
      <c r="H2" s="23"/>
    </row>
    <row r="3" spans="1:8" ht="18" customHeight="1">
      <c r="A3" s="262"/>
      <c r="B3" s="263"/>
      <c r="C3" s="59"/>
      <c r="D3" s="40"/>
      <c r="E3" s="263"/>
      <c r="F3" s="59"/>
      <c r="G3" s="59"/>
      <c r="H3" s="264"/>
    </row>
    <row r="4" spans="1:8" ht="15.75" customHeight="1">
      <c r="A4" s="23"/>
      <c r="B4" s="23"/>
      <c r="C4" s="39"/>
      <c r="D4" s="39"/>
      <c r="E4" s="39"/>
      <c r="F4" s="39"/>
      <c r="G4" s="39"/>
      <c r="H4" s="39"/>
    </row>
    <row r="5" spans="1:8" ht="15.75" customHeight="1">
      <c r="A5" s="23"/>
      <c r="B5" s="23"/>
      <c r="C5" s="39"/>
      <c r="D5" s="39"/>
      <c r="E5" s="39"/>
      <c r="F5" s="39"/>
      <c r="G5" s="39"/>
      <c r="H5" s="39"/>
    </row>
    <row r="6" spans="1:8" ht="15.75" customHeight="1">
      <c r="A6" s="23"/>
      <c r="B6" s="23"/>
      <c r="C6" s="39"/>
      <c r="D6" s="39"/>
      <c r="E6" s="39"/>
      <c r="F6" s="39"/>
      <c r="G6" s="39"/>
      <c r="H6" s="39"/>
    </row>
    <row r="7" spans="1:8" ht="16.5" customHeight="1">
      <c r="A7" s="23"/>
      <c r="B7" s="23"/>
      <c r="C7" s="39"/>
      <c r="D7" s="39"/>
      <c r="E7" s="39"/>
      <c r="F7" s="39"/>
      <c r="G7" s="39"/>
      <c r="H7" s="39"/>
    </row>
    <row r="8" spans="1:8" ht="16.5" customHeight="1">
      <c r="A8" s="23"/>
      <c r="B8" s="23"/>
      <c r="C8" s="39"/>
      <c r="D8" s="39"/>
      <c r="E8" s="39"/>
      <c r="F8" s="39"/>
      <c r="G8" s="39"/>
      <c r="H8" s="39"/>
    </row>
    <row r="9" spans="1:8" ht="16.5" customHeight="1">
      <c r="A9" s="23"/>
      <c r="B9" s="23"/>
      <c r="C9" s="39"/>
      <c r="D9" s="39"/>
      <c r="E9" s="39"/>
      <c r="F9" s="39"/>
      <c r="G9" s="39"/>
      <c r="H9" s="39"/>
    </row>
    <row r="10" spans="1:8" ht="16.5" customHeight="1">
      <c r="A10" s="23"/>
      <c r="B10" s="23"/>
      <c r="C10" s="39"/>
      <c r="D10" s="39"/>
      <c r="E10" s="39"/>
      <c r="F10" s="39"/>
      <c r="G10" s="39"/>
      <c r="H10" s="39"/>
    </row>
    <row r="11" spans="1:8" ht="16.5" customHeight="1">
      <c r="A11" s="11"/>
      <c r="B11" s="11"/>
      <c r="C11" s="38"/>
      <c r="D11" s="38"/>
      <c r="E11" s="38"/>
      <c r="F11" s="38"/>
      <c r="G11" s="38"/>
      <c r="H11" s="38"/>
    </row>
    <row r="12" spans="1:8" s="84" customFormat="1" ht="16.5" customHeight="1">
      <c r="A12" s="11"/>
      <c r="B12" s="38"/>
      <c r="C12" s="38"/>
      <c r="D12" s="38"/>
      <c r="E12" s="38"/>
      <c r="F12" s="38"/>
      <c r="G12" s="38"/>
      <c r="H12" s="38"/>
    </row>
    <row r="13" spans="1:8" s="84" customFormat="1" ht="16.5" customHeight="1">
      <c r="A13" s="11"/>
      <c r="B13" s="38"/>
      <c r="C13" s="38"/>
      <c r="D13" s="38"/>
      <c r="E13" s="38"/>
      <c r="F13" s="38"/>
      <c r="G13" s="38"/>
      <c r="H13" s="38"/>
    </row>
    <row r="14" spans="1:8" s="84" customFormat="1" ht="16.5" customHeight="1">
      <c r="A14" s="11"/>
      <c r="B14" s="38"/>
      <c r="C14" s="38"/>
      <c r="D14" s="38"/>
      <c r="E14" s="38"/>
      <c r="F14" s="38"/>
      <c r="G14" s="38"/>
      <c r="H14" s="38"/>
    </row>
    <row r="15" spans="1:8" s="84" customFormat="1" ht="16.5" customHeight="1">
      <c r="A15" s="11"/>
      <c r="B15" s="38"/>
      <c r="C15" s="38"/>
      <c r="D15" s="38"/>
      <c r="E15" s="38"/>
      <c r="F15" s="38"/>
      <c r="G15" s="38"/>
      <c r="H15" s="38"/>
    </row>
    <row r="16" spans="1:8" s="84" customFormat="1" ht="16.5" customHeight="1">
      <c r="A16" s="11"/>
      <c r="B16" s="38"/>
      <c r="C16" s="38"/>
      <c r="D16" s="38"/>
      <c r="E16" s="38"/>
      <c r="F16" s="38"/>
      <c r="G16" s="38"/>
      <c r="H16" s="38"/>
    </row>
    <row r="17" spans="1:8" s="84" customFormat="1" ht="16.5" customHeight="1">
      <c r="A17" s="11"/>
      <c r="B17" s="38"/>
      <c r="C17" s="38"/>
      <c r="D17" s="38"/>
      <c r="E17" s="38"/>
      <c r="F17" s="38"/>
      <c r="G17" s="38"/>
      <c r="H17" s="38"/>
    </row>
    <row r="18" spans="1:8" s="84" customFormat="1" ht="16.5" customHeight="1">
      <c r="A18" s="11"/>
      <c r="B18" s="38"/>
      <c r="C18" s="89"/>
      <c r="D18" s="89"/>
      <c r="E18" s="38"/>
      <c r="F18" s="89"/>
      <c r="G18" s="89"/>
      <c r="H18" s="39"/>
    </row>
    <row r="19" spans="1:8" s="84" customFormat="1" ht="16.5" customHeight="1">
      <c r="A19" s="11"/>
      <c r="B19" s="38"/>
      <c r="C19" s="89"/>
      <c r="D19" s="89"/>
      <c r="E19" s="38"/>
      <c r="F19" s="89"/>
      <c r="G19" s="89"/>
      <c r="H19" s="39"/>
    </row>
    <row r="20" spans="1:8" s="84" customFormat="1" ht="16.5" customHeight="1">
      <c r="A20" s="11"/>
      <c r="B20" s="38"/>
      <c r="C20" s="89"/>
      <c r="D20" s="89"/>
      <c r="E20" s="38"/>
      <c r="F20" s="89"/>
      <c r="G20" s="89"/>
      <c r="H20" s="39"/>
    </row>
    <row r="21" spans="1:8" s="84" customFormat="1" ht="16.5" customHeight="1">
      <c r="A21" s="36"/>
      <c r="B21" s="36"/>
      <c r="C21" s="89"/>
      <c r="D21" s="89"/>
      <c r="E21" s="89"/>
      <c r="F21" s="89"/>
      <c r="G21" s="89"/>
      <c r="H21" s="65"/>
    </row>
    <row r="22" spans="1:8" ht="16.5" customHeight="1">
      <c r="A22" s="61"/>
      <c r="B22" s="61"/>
      <c r="C22" s="265"/>
      <c r="D22" s="265"/>
      <c r="E22" s="265"/>
      <c r="F22" s="265"/>
      <c r="G22" s="265"/>
      <c r="H22" s="38"/>
    </row>
    <row r="23" spans="1:8" ht="16.5" customHeight="1">
      <c r="A23" s="11"/>
      <c r="B23" s="11"/>
      <c r="C23" s="89"/>
      <c r="D23" s="89"/>
      <c r="E23" s="89"/>
      <c r="F23" s="89"/>
      <c r="G23" s="89"/>
      <c r="H23" s="61"/>
    </row>
    <row r="24" spans="1:8" ht="16.5" customHeight="1">
      <c r="A24" s="75"/>
      <c r="B24" s="75"/>
      <c r="C24" s="89"/>
      <c r="D24" s="89"/>
      <c r="E24" s="89"/>
      <c r="F24" s="89"/>
      <c r="G24" s="89"/>
      <c r="H24" s="61"/>
    </row>
    <row r="25" spans="1:8" ht="58.5" customHeight="1">
      <c r="A25" s="75"/>
      <c r="B25" s="75"/>
      <c r="C25" s="61"/>
      <c r="D25" s="61"/>
      <c r="E25" s="61"/>
      <c r="F25" s="61"/>
      <c r="G25" s="61"/>
      <c r="H25" s="61"/>
    </row>
    <row r="26" spans="1:8" ht="54" customHeight="1">
      <c r="A26" s="75"/>
      <c r="B26" s="75"/>
      <c r="C26" s="61"/>
      <c r="D26" s="61"/>
      <c r="E26" s="61"/>
      <c r="F26" s="61"/>
      <c r="G26" s="61"/>
      <c r="H26" s="61"/>
    </row>
  </sheetData>
  <printOptions horizontalCentered="1"/>
  <pageMargins left="0.5905511811023623" right="0.4724409448818898" top="0.984251968503937" bottom="0.5905511811023623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6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36" customWidth="1"/>
    <col min="2" max="2" width="30.625" style="36" customWidth="1"/>
    <col min="3" max="4" width="15.625" style="37" customWidth="1"/>
    <col min="5" max="5" width="30.625" style="37" customWidth="1"/>
    <col min="6" max="7" width="15.625" style="37" customWidth="1"/>
    <col min="8" max="8" width="16.625" style="37" customWidth="1"/>
    <col min="9" max="16384" width="14.875" style="22" customWidth="1"/>
  </cols>
  <sheetData>
    <row r="1" spans="1:8" s="17" customFormat="1" ht="57.75" customHeight="1">
      <c r="A1" s="261"/>
      <c r="B1" s="261"/>
      <c r="C1" s="261"/>
      <c r="D1" s="59"/>
      <c r="E1" s="59"/>
      <c r="F1" s="59"/>
      <c r="G1" s="59"/>
      <c r="H1" s="59"/>
    </row>
    <row r="2" spans="1:8" s="17" customFormat="1" ht="23.25" customHeight="1">
      <c r="A2" s="262"/>
      <c r="B2" s="262"/>
      <c r="C2" s="59"/>
      <c r="D2" s="59"/>
      <c r="E2" s="59"/>
      <c r="F2" s="59"/>
      <c r="G2" s="59"/>
      <c r="H2" s="23"/>
    </row>
    <row r="3" spans="1:8" ht="18" customHeight="1">
      <c r="A3" s="262"/>
      <c r="B3" s="263"/>
      <c r="C3" s="59"/>
      <c r="D3" s="40"/>
      <c r="E3" s="263"/>
      <c r="F3" s="59"/>
      <c r="G3" s="59"/>
      <c r="H3" s="264"/>
    </row>
    <row r="4" spans="1:8" ht="15.75" customHeight="1">
      <c r="A4" s="23"/>
      <c r="B4" s="23"/>
      <c r="C4" s="39"/>
      <c r="D4" s="39"/>
      <c r="E4" s="39"/>
      <c r="F4" s="39"/>
      <c r="G4" s="39"/>
      <c r="H4" s="39"/>
    </row>
    <row r="5" spans="1:8" ht="15.75" customHeight="1">
      <c r="A5" s="23"/>
      <c r="B5" s="23"/>
      <c r="C5" s="39"/>
      <c r="D5" s="39"/>
      <c r="E5" s="39"/>
      <c r="F5" s="39"/>
      <c r="G5" s="39"/>
      <c r="H5" s="39"/>
    </row>
    <row r="6" spans="1:8" ht="15.75" customHeight="1">
      <c r="A6" s="23"/>
      <c r="B6" s="23"/>
      <c r="C6" s="39"/>
      <c r="D6" s="39"/>
      <c r="E6" s="39"/>
      <c r="F6" s="39"/>
      <c r="G6" s="39"/>
      <c r="H6" s="39"/>
    </row>
    <row r="7" spans="1:8" ht="16.5" customHeight="1">
      <c r="A7" s="23"/>
      <c r="B7" s="23"/>
      <c r="C7" s="39"/>
      <c r="D7" s="39"/>
      <c r="E7" s="39"/>
      <c r="F7" s="39"/>
      <c r="G7" s="39"/>
      <c r="H7" s="39"/>
    </row>
    <row r="8" spans="1:8" ht="16.5" customHeight="1">
      <c r="A8" s="23"/>
      <c r="B8" s="23"/>
      <c r="C8" s="39"/>
      <c r="D8" s="39"/>
      <c r="E8" s="39"/>
      <c r="F8" s="39"/>
      <c r="G8" s="39"/>
      <c r="H8" s="39"/>
    </row>
    <row r="9" spans="1:8" ht="16.5" customHeight="1">
      <c r="A9" s="23"/>
      <c r="B9" s="23"/>
      <c r="C9" s="39"/>
      <c r="D9" s="39"/>
      <c r="E9" s="39"/>
      <c r="F9" s="39"/>
      <c r="G9" s="39"/>
      <c r="H9" s="39"/>
    </row>
    <row r="10" spans="1:8" ht="16.5" customHeight="1">
      <c r="A10" s="23"/>
      <c r="B10" s="23"/>
      <c r="C10" s="39"/>
      <c r="D10" s="39"/>
      <c r="E10" s="39"/>
      <c r="F10" s="39"/>
      <c r="G10" s="39"/>
      <c r="H10" s="39"/>
    </row>
    <row r="11" spans="1:8" ht="16.5" customHeight="1">
      <c r="A11" s="11"/>
      <c r="B11" s="11"/>
      <c r="C11" s="38"/>
      <c r="D11" s="38"/>
      <c r="E11" s="38"/>
      <c r="F11" s="38"/>
      <c r="G11" s="38"/>
      <c r="H11" s="38"/>
    </row>
    <row r="12" spans="1:8" s="84" customFormat="1" ht="16.5" customHeight="1">
      <c r="A12" s="11"/>
      <c r="B12" s="38"/>
      <c r="C12" s="38"/>
      <c r="D12" s="38"/>
      <c r="E12" s="38"/>
      <c r="F12" s="38"/>
      <c r="G12" s="38"/>
      <c r="H12" s="38"/>
    </row>
    <row r="13" spans="1:8" s="84" customFormat="1" ht="16.5" customHeight="1">
      <c r="A13" s="11"/>
      <c r="B13" s="38"/>
      <c r="C13" s="38"/>
      <c r="D13" s="38"/>
      <c r="E13" s="38"/>
      <c r="F13" s="38"/>
      <c r="G13" s="38"/>
      <c r="H13" s="38"/>
    </row>
    <row r="14" spans="1:8" s="84" customFormat="1" ht="16.5" customHeight="1">
      <c r="A14" s="11"/>
      <c r="B14" s="38"/>
      <c r="C14" s="38"/>
      <c r="D14" s="38"/>
      <c r="E14" s="38"/>
      <c r="F14" s="38"/>
      <c r="G14" s="38"/>
      <c r="H14" s="38"/>
    </row>
    <row r="15" spans="1:8" s="84" customFormat="1" ht="16.5" customHeight="1">
      <c r="A15" s="11"/>
      <c r="B15" s="38"/>
      <c r="C15" s="38"/>
      <c r="D15" s="38"/>
      <c r="E15" s="38"/>
      <c r="F15" s="38"/>
      <c r="G15" s="38"/>
      <c r="H15" s="38"/>
    </row>
    <row r="16" spans="1:8" s="84" customFormat="1" ht="16.5" customHeight="1">
      <c r="A16" s="11"/>
      <c r="B16" s="38"/>
      <c r="C16" s="38"/>
      <c r="D16" s="38"/>
      <c r="E16" s="38"/>
      <c r="F16" s="38"/>
      <c r="G16" s="38"/>
      <c r="H16" s="38"/>
    </row>
    <row r="17" spans="1:8" s="84" customFormat="1" ht="16.5" customHeight="1">
      <c r="A17" s="11"/>
      <c r="B17" s="38"/>
      <c r="C17" s="38"/>
      <c r="D17" s="38"/>
      <c r="E17" s="38"/>
      <c r="F17" s="38"/>
      <c r="G17" s="38"/>
      <c r="H17" s="38"/>
    </row>
    <row r="18" spans="1:8" s="84" customFormat="1" ht="16.5" customHeight="1">
      <c r="A18" s="11"/>
      <c r="B18" s="38"/>
      <c r="C18" s="89"/>
      <c r="D18" s="89"/>
      <c r="E18" s="38"/>
      <c r="F18" s="89"/>
      <c r="G18" s="89"/>
      <c r="H18" s="39"/>
    </row>
    <row r="19" spans="1:8" s="84" customFormat="1" ht="16.5" customHeight="1">
      <c r="A19" s="11"/>
      <c r="B19" s="38"/>
      <c r="C19" s="89"/>
      <c r="D19" s="89"/>
      <c r="E19" s="38"/>
      <c r="F19" s="89"/>
      <c r="G19" s="89"/>
      <c r="H19" s="39"/>
    </row>
    <row r="20" spans="1:8" s="84" customFormat="1" ht="16.5" customHeight="1">
      <c r="A20" s="11"/>
      <c r="B20" s="38"/>
      <c r="C20" s="89"/>
      <c r="D20" s="89"/>
      <c r="E20" s="38"/>
      <c r="F20" s="89"/>
      <c r="G20" s="89"/>
      <c r="H20" s="39"/>
    </row>
    <row r="21" spans="3:7" ht="16.5" customHeight="1">
      <c r="C21" s="89"/>
      <c r="D21" s="89"/>
      <c r="E21" s="89"/>
      <c r="F21" s="89"/>
      <c r="G21" s="89"/>
    </row>
    <row r="22" spans="1:8" ht="16.5" customHeight="1">
      <c r="A22" s="61"/>
      <c r="B22" s="61"/>
      <c r="C22" s="265"/>
      <c r="D22" s="265"/>
      <c r="E22" s="265"/>
      <c r="F22" s="265"/>
      <c r="G22" s="265"/>
      <c r="H22" s="38"/>
    </row>
    <row r="23" spans="1:8" ht="16.5" customHeight="1">
      <c r="A23" s="11"/>
      <c r="B23" s="11"/>
      <c r="C23" s="89"/>
      <c r="D23" s="89"/>
      <c r="E23" s="89"/>
      <c r="F23" s="89"/>
      <c r="G23" s="89"/>
      <c r="H23" s="61"/>
    </row>
    <row r="24" spans="1:8" ht="16.5" customHeight="1">
      <c r="A24" s="75"/>
      <c r="B24" s="75"/>
      <c r="C24" s="89"/>
      <c r="D24" s="89"/>
      <c r="E24" s="89"/>
      <c r="F24" s="89"/>
      <c r="G24" s="89"/>
      <c r="H24" s="61"/>
    </row>
    <row r="25" spans="1:8" ht="41.25" customHeight="1">
      <c r="A25" s="75"/>
      <c r="B25" s="75"/>
      <c r="C25" s="61"/>
      <c r="D25" s="61"/>
      <c r="E25" s="61"/>
      <c r="F25" s="61"/>
      <c r="G25" s="61"/>
      <c r="H25" s="61"/>
    </row>
    <row r="26" spans="1:8" ht="41.25" customHeight="1">
      <c r="A26" s="75"/>
      <c r="B26" s="75"/>
      <c r="C26" s="61"/>
      <c r="D26" s="61"/>
      <c r="E26" s="61"/>
      <c r="F26" s="61"/>
      <c r="G26" s="61"/>
      <c r="H26" s="61"/>
    </row>
  </sheetData>
  <printOptions horizontalCentered="1"/>
  <pageMargins left="0.5905511811023623" right="0.4724409448818898" top="0.984251968503937" bottom="0.7874015748031497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6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36" customWidth="1"/>
    <col min="2" max="2" width="30.625" style="36" customWidth="1"/>
    <col min="3" max="5" width="30.625" style="37" customWidth="1"/>
    <col min="6" max="7" width="15.625" style="37" customWidth="1"/>
    <col min="8" max="8" width="16.625" style="37" customWidth="1"/>
    <col min="9" max="16384" width="14.875" style="22" customWidth="1"/>
  </cols>
  <sheetData>
    <row r="1" spans="1:8" s="17" customFormat="1" ht="57.75" customHeight="1">
      <c r="A1" s="261"/>
      <c r="B1" s="261"/>
      <c r="C1" s="261"/>
      <c r="D1" s="59"/>
      <c r="E1" s="59"/>
      <c r="F1" s="59"/>
      <c r="G1" s="59"/>
      <c r="H1" s="59"/>
    </row>
    <row r="2" spans="1:8" s="17" customFormat="1" ht="23.25" customHeight="1">
      <c r="A2" s="262"/>
      <c r="B2" s="262"/>
      <c r="C2" s="59"/>
      <c r="D2" s="59"/>
      <c r="E2" s="59"/>
      <c r="F2" s="59"/>
      <c r="G2" s="59"/>
      <c r="H2" s="23"/>
    </row>
    <row r="3" spans="1:8" ht="18" customHeight="1">
      <c r="A3" s="262"/>
      <c r="B3" s="263"/>
      <c r="C3" s="59"/>
      <c r="D3" s="40"/>
      <c r="E3" s="263"/>
      <c r="F3" s="59"/>
      <c r="G3" s="59"/>
      <c r="H3" s="264"/>
    </row>
    <row r="4" spans="1:8" ht="15.75" customHeight="1">
      <c r="A4" s="23"/>
      <c r="B4" s="23"/>
      <c r="C4" s="39"/>
      <c r="D4" s="39"/>
      <c r="E4" s="39"/>
      <c r="F4" s="39"/>
      <c r="G4" s="39"/>
      <c r="H4" s="39"/>
    </row>
    <row r="5" spans="1:8" ht="15.75" customHeight="1">
      <c r="A5" s="23"/>
      <c r="B5" s="23"/>
      <c r="C5" s="39"/>
      <c r="D5" s="39"/>
      <c r="E5" s="39"/>
      <c r="F5" s="39"/>
      <c r="G5" s="39"/>
      <c r="H5" s="39"/>
    </row>
    <row r="6" spans="1:8" ht="15.75" customHeight="1">
      <c r="A6" s="23"/>
      <c r="B6" s="23"/>
      <c r="C6" s="39"/>
      <c r="D6" s="39"/>
      <c r="E6" s="39"/>
      <c r="F6" s="39"/>
      <c r="G6" s="39"/>
      <c r="H6" s="39"/>
    </row>
    <row r="7" spans="1:8" ht="16.5" customHeight="1">
      <c r="A7" s="23"/>
      <c r="B7" s="23"/>
      <c r="C7" s="39"/>
      <c r="D7" s="39"/>
      <c r="E7" s="39"/>
      <c r="F7" s="39"/>
      <c r="G7" s="39"/>
      <c r="H7" s="39"/>
    </row>
    <row r="8" spans="1:8" ht="16.5" customHeight="1">
      <c r="A8" s="23"/>
      <c r="B8" s="23"/>
      <c r="C8" s="39"/>
      <c r="D8" s="39"/>
      <c r="E8" s="39"/>
      <c r="F8" s="39"/>
      <c r="G8" s="39"/>
      <c r="H8" s="39"/>
    </row>
    <row r="9" spans="1:8" ht="16.5" customHeight="1">
      <c r="A9" s="23"/>
      <c r="B9" s="23"/>
      <c r="C9" s="39"/>
      <c r="D9" s="39"/>
      <c r="E9" s="39"/>
      <c r="F9" s="39"/>
      <c r="G9" s="39"/>
      <c r="H9" s="39"/>
    </row>
    <row r="10" spans="1:8" ht="16.5" customHeight="1">
      <c r="A10" s="23"/>
      <c r="B10" s="23"/>
      <c r="C10" s="39"/>
      <c r="D10" s="39"/>
      <c r="E10" s="39"/>
      <c r="F10" s="39"/>
      <c r="G10" s="39"/>
      <c r="H10" s="39"/>
    </row>
    <row r="11" spans="1:8" ht="16.5" customHeight="1">
      <c r="A11" s="11"/>
      <c r="B11" s="11"/>
      <c r="C11" s="38"/>
      <c r="D11" s="38"/>
      <c r="E11" s="38"/>
      <c r="F11" s="38"/>
      <c r="G11" s="38"/>
      <c r="H11" s="38"/>
    </row>
    <row r="12" spans="1:8" s="84" customFormat="1" ht="16.5" customHeight="1">
      <c r="A12" s="11"/>
      <c r="B12" s="38"/>
      <c r="C12" s="38"/>
      <c r="D12" s="38"/>
      <c r="E12" s="38"/>
      <c r="F12" s="38"/>
      <c r="G12" s="38"/>
      <c r="H12" s="38"/>
    </row>
    <row r="13" spans="1:8" s="84" customFormat="1" ht="16.5" customHeight="1">
      <c r="A13" s="11"/>
      <c r="B13" s="38"/>
      <c r="C13" s="38"/>
      <c r="D13" s="38"/>
      <c r="E13" s="38"/>
      <c r="F13" s="38"/>
      <c r="G13" s="38"/>
      <c r="H13" s="38"/>
    </row>
    <row r="14" spans="1:8" s="84" customFormat="1" ht="16.5" customHeight="1">
      <c r="A14" s="11"/>
      <c r="B14" s="38"/>
      <c r="C14" s="38"/>
      <c r="D14" s="38"/>
      <c r="E14" s="38"/>
      <c r="F14" s="38"/>
      <c r="G14" s="38"/>
      <c r="H14" s="38"/>
    </row>
    <row r="15" spans="1:8" s="84" customFormat="1" ht="16.5" customHeight="1">
      <c r="A15" s="11"/>
      <c r="B15" s="38"/>
      <c r="C15" s="38"/>
      <c r="D15" s="38"/>
      <c r="E15" s="38"/>
      <c r="F15" s="38"/>
      <c r="G15" s="38"/>
      <c r="H15" s="38"/>
    </row>
    <row r="16" spans="1:8" s="84" customFormat="1" ht="16.5" customHeight="1">
      <c r="A16" s="11"/>
      <c r="B16" s="38"/>
      <c r="C16" s="38"/>
      <c r="D16" s="38"/>
      <c r="E16" s="38"/>
      <c r="F16" s="38"/>
      <c r="G16" s="38"/>
      <c r="H16" s="38"/>
    </row>
    <row r="17" spans="1:8" s="84" customFormat="1" ht="16.5" customHeight="1">
      <c r="A17" s="11"/>
      <c r="B17" s="38"/>
      <c r="C17" s="38"/>
      <c r="D17" s="38"/>
      <c r="E17" s="38"/>
      <c r="F17" s="38"/>
      <c r="G17" s="38"/>
      <c r="H17" s="38"/>
    </row>
    <row r="18" spans="1:8" s="84" customFormat="1" ht="16.5" customHeight="1">
      <c r="A18" s="11"/>
      <c r="B18" s="38"/>
      <c r="C18" s="89"/>
      <c r="D18" s="89"/>
      <c r="E18" s="38"/>
      <c r="F18" s="89"/>
      <c r="G18" s="89"/>
      <c r="H18" s="39"/>
    </row>
    <row r="19" spans="1:8" s="84" customFormat="1" ht="16.5" customHeight="1">
      <c r="A19" s="11"/>
      <c r="B19" s="38"/>
      <c r="C19" s="89"/>
      <c r="D19" s="89"/>
      <c r="E19" s="38"/>
      <c r="F19" s="89"/>
      <c r="G19" s="89"/>
      <c r="H19" s="39"/>
    </row>
    <row r="20" spans="1:8" s="84" customFormat="1" ht="16.5" customHeight="1">
      <c r="A20" s="11"/>
      <c r="B20" s="38"/>
      <c r="C20" s="89"/>
      <c r="D20" s="89"/>
      <c r="E20" s="38"/>
      <c r="F20" s="89"/>
      <c r="G20" s="89"/>
      <c r="H20" s="39"/>
    </row>
    <row r="21" spans="3:7" ht="16.5" customHeight="1">
      <c r="C21" s="89"/>
      <c r="D21" s="89"/>
      <c r="E21" s="89"/>
      <c r="F21" s="89"/>
      <c r="G21" s="89"/>
    </row>
    <row r="22" spans="1:8" ht="16.5" customHeight="1">
      <c r="A22" s="61"/>
      <c r="B22" s="61"/>
      <c r="C22" s="265"/>
      <c r="D22" s="265"/>
      <c r="E22" s="265"/>
      <c r="F22" s="265"/>
      <c r="G22" s="265"/>
      <c r="H22" s="38"/>
    </row>
    <row r="23" spans="1:8" ht="16.5" customHeight="1">
      <c r="A23" s="11"/>
      <c r="B23" s="11"/>
      <c r="C23" s="89"/>
      <c r="D23" s="89"/>
      <c r="E23" s="89"/>
      <c r="F23" s="89"/>
      <c r="G23" s="89"/>
      <c r="H23" s="61"/>
    </row>
    <row r="24" spans="1:8" ht="16.5" customHeight="1">
      <c r="A24" s="75"/>
      <c r="B24" s="75"/>
      <c r="C24" s="89"/>
      <c r="D24" s="89"/>
      <c r="E24" s="89"/>
      <c r="F24" s="89"/>
      <c r="G24" s="89"/>
      <c r="H24" s="61"/>
    </row>
    <row r="25" spans="1:8" ht="16.5" customHeight="1">
      <c r="A25" s="75"/>
      <c r="B25" s="75"/>
      <c r="C25" s="61"/>
      <c r="D25" s="61"/>
      <c r="E25" s="61"/>
      <c r="F25" s="61"/>
      <c r="G25" s="61"/>
      <c r="H25" s="61"/>
    </row>
    <row r="26" spans="1:8" ht="16.5" customHeight="1">
      <c r="A26" s="75"/>
      <c r="B26" s="75"/>
      <c r="C26" s="61"/>
      <c r="D26" s="61"/>
      <c r="E26" s="61"/>
      <c r="F26" s="61"/>
      <c r="G26" s="61"/>
      <c r="H26" s="61"/>
    </row>
  </sheetData>
  <printOptions horizontalCentered="1"/>
  <pageMargins left="0.5905511811023623" right="0.4724409448818898" top="4.330708661417323" bottom="0.5905511811023623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52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30.625" style="22" hidden="1" customWidth="1"/>
    <col min="5" max="5" width="30.625" style="22" customWidth="1"/>
    <col min="6" max="7" width="30.625" style="22" hidden="1" customWidth="1"/>
    <col min="8" max="8" width="16.625" style="37" customWidth="1"/>
    <col min="9" max="9" width="2.25390625" style="37" customWidth="1"/>
    <col min="10" max="16384" width="14.875" style="22" customWidth="1"/>
  </cols>
  <sheetData>
    <row r="1" spans="1:9" s="17" customFormat="1" ht="29.25" customHeight="1">
      <c r="A1" s="15" t="s">
        <v>172</v>
      </c>
      <c r="B1" s="15"/>
      <c r="C1" s="16"/>
      <c r="D1" s="16"/>
      <c r="E1" s="16"/>
      <c r="F1" s="16"/>
      <c r="G1" s="16"/>
      <c r="H1" s="59"/>
      <c r="I1" s="52"/>
    </row>
    <row r="2" spans="1:9" s="17" customFormat="1" ht="23.25" customHeight="1">
      <c r="A2" s="7" t="s">
        <v>0</v>
      </c>
      <c r="B2" s="112" t="s">
        <v>97</v>
      </c>
      <c r="C2" s="18" t="s">
        <v>96</v>
      </c>
      <c r="D2" s="19"/>
      <c r="E2" s="117" t="s">
        <v>100</v>
      </c>
      <c r="F2" s="20" t="s">
        <v>30</v>
      </c>
      <c r="G2" s="20"/>
      <c r="H2" s="87" t="s">
        <v>90</v>
      </c>
      <c r="I2" s="52"/>
    </row>
    <row r="3" spans="1:8" ht="18" customHeight="1">
      <c r="A3" s="9" t="s">
        <v>56</v>
      </c>
      <c r="B3" s="115" t="s">
        <v>98</v>
      </c>
      <c r="C3" s="20" t="s">
        <v>2</v>
      </c>
      <c r="D3" s="116" t="s">
        <v>3</v>
      </c>
      <c r="E3" s="118" t="s">
        <v>98</v>
      </c>
      <c r="F3" s="20" t="s">
        <v>2</v>
      </c>
      <c r="G3" s="20" t="s">
        <v>3</v>
      </c>
      <c r="H3" s="60" t="s">
        <v>4</v>
      </c>
    </row>
    <row r="4" spans="1:8" ht="16.5" customHeight="1" hidden="1">
      <c r="A4" s="10" t="s">
        <v>5</v>
      </c>
      <c r="B4" s="10"/>
      <c r="C4" s="26">
        <v>1030</v>
      </c>
      <c r="D4" s="41">
        <v>310</v>
      </c>
      <c r="E4" s="41"/>
      <c r="F4" s="41" t="s">
        <v>31</v>
      </c>
      <c r="G4" s="41" t="s">
        <v>31</v>
      </c>
      <c r="H4" s="38">
        <v>67580</v>
      </c>
    </row>
    <row r="5" spans="1:8" ht="16.5" customHeight="1" hidden="1">
      <c r="A5" s="11" t="s">
        <v>6</v>
      </c>
      <c r="B5" s="11"/>
      <c r="C5" s="26" t="s">
        <v>31</v>
      </c>
      <c r="D5" s="41" t="s">
        <v>31</v>
      </c>
      <c r="E5" s="41"/>
      <c r="F5" s="41" t="s">
        <v>31</v>
      </c>
      <c r="G5" s="41" t="s">
        <v>31</v>
      </c>
      <c r="H5" s="38" t="s">
        <v>31</v>
      </c>
    </row>
    <row r="6" spans="1:8" ht="16.5" customHeight="1" hidden="1">
      <c r="A6" s="11" t="s">
        <v>7</v>
      </c>
      <c r="B6" s="11"/>
      <c r="C6" s="26">
        <v>95</v>
      </c>
      <c r="D6" s="41">
        <v>0</v>
      </c>
      <c r="E6" s="41"/>
      <c r="F6" s="41">
        <v>0</v>
      </c>
      <c r="G6" s="41">
        <v>0</v>
      </c>
      <c r="H6" s="38">
        <v>3450</v>
      </c>
    </row>
    <row r="7" spans="1:8" ht="15" customHeight="1" hidden="1">
      <c r="A7" s="11" t="s">
        <v>8</v>
      </c>
      <c r="B7" s="11"/>
      <c r="C7" s="26">
        <v>320</v>
      </c>
      <c r="D7" s="41">
        <v>0</v>
      </c>
      <c r="E7" s="41"/>
      <c r="F7" s="41">
        <v>215</v>
      </c>
      <c r="G7" s="41">
        <v>0</v>
      </c>
      <c r="H7" s="26">
        <v>1333</v>
      </c>
    </row>
    <row r="8" spans="1:8" ht="15" customHeight="1" hidden="1">
      <c r="A8" s="11" t="s">
        <v>32</v>
      </c>
      <c r="B8" s="11"/>
      <c r="C8" s="26">
        <v>715</v>
      </c>
      <c r="D8" s="41">
        <v>348</v>
      </c>
      <c r="E8" s="41"/>
      <c r="F8" s="41">
        <v>0</v>
      </c>
      <c r="G8" s="41">
        <v>24</v>
      </c>
      <c r="H8" s="26">
        <v>36736</v>
      </c>
    </row>
    <row r="9" spans="1:8" ht="15" customHeight="1" hidden="1">
      <c r="A9" s="11" t="s">
        <v>35</v>
      </c>
      <c r="B9" s="11"/>
      <c r="C9" s="26">
        <v>50</v>
      </c>
      <c r="D9" s="26">
        <v>0</v>
      </c>
      <c r="E9" s="26"/>
      <c r="F9" s="26">
        <v>230</v>
      </c>
      <c r="G9" s="26">
        <v>0</v>
      </c>
      <c r="H9" s="26">
        <v>31000</v>
      </c>
    </row>
    <row r="10" spans="1:8" ht="15" customHeight="1" hidden="1">
      <c r="A10" s="11" t="s">
        <v>36</v>
      </c>
      <c r="B10" s="41">
        <f>SUM(C10,D10)</f>
        <v>820</v>
      </c>
      <c r="C10" s="26">
        <v>750</v>
      </c>
      <c r="D10" s="38">
        <v>70</v>
      </c>
      <c r="E10" s="41">
        <f aca="true" t="shared" si="0" ref="E10:E17">SUM(F10,G10)</f>
        <v>0</v>
      </c>
      <c r="F10" s="38">
        <v>0</v>
      </c>
      <c r="G10" s="38">
        <v>0</v>
      </c>
      <c r="H10" s="38">
        <v>3415</v>
      </c>
    </row>
    <row r="11" spans="1:8" ht="15" customHeight="1" hidden="1">
      <c r="A11" s="11" t="s">
        <v>54</v>
      </c>
      <c r="B11" s="41">
        <f aca="true" t="shared" si="1" ref="B11:B17">SUM(C11,D11)</f>
        <v>0</v>
      </c>
      <c r="C11" s="26">
        <v>0</v>
      </c>
      <c r="D11" s="38">
        <v>0</v>
      </c>
      <c r="E11" s="41">
        <f t="shared" si="0"/>
        <v>0</v>
      </c>
      <c r="F11" s="38">
        <v>0</v>
      </c>
      <c r="G11" s="38">
        <v>0</v>
      </c>
      <c r="H11" s="38">
        <v>0</v>
      </c>
    </row>
    <row r="12" spans="1:8" ht="15" customHeight="1" hidden="1">
      <c r="A12" s="135" t="s">
        <v>109</v>
      </c>
      <c r="B12" s="41">
        <f t="shared" si="1"/>
        <v>90</v>
      </c>
      <c r="C12" s="26">
        <v>90</v>
      </c>
      <c r="D12" s="38">
        <v>0</v>
      </c>
      <c r="E12" s="41">
        <f t="shared" si="0"/>
        <v>55</v>
      </c>
      <c r="F12" s="38">
        <v>55</v>
      </c>
      <c r="G12" s="38">
        <v>0</v>
      </c>
      <c r="H12" s="38">
        <v>23543</v>
      </c>
    </row>
    <row r="13" spans="1:8" ht="15" customHeight="1" hidden="1">
      <c r="A13" s="135" t="s">
        <v>110</v>
      </c>
      <c r="B13" s="41">
        <f t="shared" si="1"/>
        <v>4398</v>
      </c>
      <c r="C13" s="26">
        <v>1098</v>
      </c>
      <c r="D13" s="38">
        <v>3300</v>
      </c>
      <c r="E13" s="41">
        <f t="shared" si="0"/>
        <v>130</v>
      </c>
      <c r="F13" s="38">
        <v>30</v>
      </c>
      <c r="G13" s="38">
        <v>100</v>
      </c>
      <c r="H13" s="38">
        <v>243709</v>
      </c>
    </row>
    <row r="14" spans="1:8" ht="15" customHeight="1" hidden="1">
      <c r="A14" s="135" t="s">
        <v>111</v>
      </c>
      <c r="B14" s="41">
        <f t="shared" si="1"/>
        <v>0</v>
      </c>
      <c r="C14" s="317">
        <v>0</v>
      </c>
      <c r="D14" s="318"/>
      <c r="E14" s="41">
        <f t="shared" si="0"/>
        <v>0</v>
      </c>
      <c r="F14" s="317">
        <v>0</v>
      </c>
      <c r="G14" s="304"/>
      <c r="H14" s="38">
        <v>800</v>
      </c>
    </row>
    <row r="15" spans="1:9" s="84" customFormat="1" ht="13.5" customHeight="1" hidden="1">
      <c r="A15" s="64" t="s">
        <v>112</v>
      </c>
      <c r="B15" s="41">
        <f t="shared" si="1"/>
        <v>0</v>
      </c>
      <c r="C15" s="313">
        <v>0</v>
      </c>
      <c r="D15" s="314"/>
      <c r="E15" s="41">
        <f t="shared" si="0"/>
        <v>0</v>
      </c>
      <c r="F15" s="313">
        <v>0</v>
      </c>
      <c r="G15" s="306"/>
      <c r="H15" s="38">
        <v>0</v>
      </c>
      <c r="I15" s="65"/>
    </row>
    <row r="16" spans="1:9" s="84" customFormat="1" ht="13.5" customHeight="1" hidden="1">
      <c r="A16" s="64" t="s">
        <v>113</v>
      </c>
      <c r="B16" s="41">
        <f t="shared" si="1"/>
        <v>233</v>
      </c>
      <c r="C16" s="315">
        <v>233</v>
      </c>
      <c r="D16" s="316"/>
      <c r="E16" s="41">
        <f t="shared" si="0"/>
        <v>900</v>
      </c>
      <c r="F16" s="315">
        <v>900</v>
      </c>
      <c r="G16" s="310"/>
      <c r="H16" s="38">
        <v>28161</v>
      </c>
      <c r="I16" s="65"/>
    </row>
    <row r="17" spans="1:9" s="84" customFormat="1" ht="13.5" customHeight="1">
      <c r="A17" s="64" t="s">
        <v>114</v>
      </c>
      <c r="B17" s="41">
        <f t="shared" si="1"/>
        <v>60</v>
      </c>
      <c r="C17" s="229">
        <v>60</v>
      </c>
      <c r="D17" s="228"/>
      <c r="E17" s="41">
        <f t="shared" si="0"/>
        <v>1160</v>
      </c>
      <c r="F17" s="229">
        <v>1160</v>
      </c>
      <c r="G17" s="228"/>
      <c r="H17" s="38">
        <v>35801</v>
      </c>
      <c r="I17" s="65"/>
    </row>
    <row r="18" spans="1:9" s="84" customFormat="1" ht="13.5" customHeight="1">
      <c r="A18" s="64" t="s">
        <v>131</v>
      </c>
      <c r="B18" s="41">
        <f>SUM(C18,D18)</f>
        <v>0</v>
      </c>
      <c r="C18" s="313">
        <v>0</v>
      </c>
      <c r="D18" s="314"/>
      <c r="E18" s="41">
        <f>SUM(F18,G18)</f>
        <v>0</v>
      </c>
      <c r="F18" s="313">
        <v>0</v>
      </c>
      <c r="G18" s="306"/>
      <c r="H18" s="38">
        <v>0</v>
      </c>
      <c r="I18" s="65"/>
    </row>
    <row r="19" spans="1:9" s="84" customFormat="1" ht="13.5" customHeight="1">
      <c r="A19" s="64" t="s">
        <v>151</v>
      </c>
      <c r="B19" s="41">
        <f>SUM(C19,D19)</f>
        <v>670</v>
      </c>
      <c r="C19" s="311">
        <v>670</v>
      </c>
      <c r="D19" s="312"/>
      <c r="E19" s="41">
        <f>SUM(F19,G19)</f>
        <v>300</v>
      </c>
      <c r="F19" s="131">
        <v>300</v>
      </c>
      <c r="G19" s="131"/>
      <c r="H19" s="38">
        <v>93604</v>
      </c>
      <c r="I19" s="65"/>
    </row>
    <row r="20" spans="1:9" s="84" customFormat="1" ht="13.5" customHeight="1">
      <c r="A20" s="64" t="s">
        <v>168</v>
      </c>
      <c r="B20" s="41">
        <v>2670</v>
      </c>
      <c r="C20" s="311"/>
      <c r="D20" s="312"/>
      <c r="E20" s="41">
        <v>568</v>
      </c>
      <c r="F20" s="131"/>
      <c r="G20" s="131"/>
      <c r="H20" s="38">
        <v>211964</v>
      </c>
      <c r="I20" s="65"/>
    </row>
    <row r="21" spans="1:9" s="84" customFormat="1" ht="13.5" customHeight="1">
      <c r="A21" s="64" t="s">
        <v>173</v>
      </c>
      <c r="B21" s="41">
        <f>B23+B27+B31</f>
        <v>2115</v>
      </c>
      <c r="C21" s="26"/>
      <c r="D21" s="145"/>
      <c r="E21" s="41">
        <f>E23+E27+E31</f>
        <v>551</v>
      </c>
      <c r="F21" s="26"/>
      <c r="G21" s="145"/>
      <c r="H21" s="26">
        <f>H23+H27+H31</f>
        <v>56730</v>
      </c>
      <c r="I21" s="65"/>
    </row>
    <row r="22" spans="1:9" s="84" customFormat="1" ht="3.75" customHeight="1">
      <c r="A22" s="64"/>
      <c r="B22" s="41"/>
      <c r="C22" s="131"/>
      <c r="D22" s="131"/>
      <c r="E22" s="41"/>
      <c r="F22" s="131"/>
      <c r="G22" s="131"/>
      <c r="H22" s="38"/>
      <c r="I22" s="65"/>
    </row>
    <row r="23" spans="1:9" s="84" customFormat="1" ht="13.5" customHeight="1">
      <c r="A23" s="30" t="s">
        <v>57</v>
      </c>
      <c r="B23" s="41">
        <f aca="true" t="shared" si="2" ref="B23:H23">B25</f>
        <v>1165</v>
      </c>
      <c r="C23" s="26"/>
      <c r="D23" s="145"/>
      <c r="E23" s="41">
        <f t="shared" si="2"/>
        <v>551</v>
      </c>
      <c r="F23" s="26"/>
      <c r="G23" s="145"/>
      <c r="H23" s="26">
        <f t="shared" si="2"/>
        <v>44016</v>
      </c>
      <c r="I23" s="65"/>
    </row>
    <row r="24" spans="1:9" s="84" customFormat="1" ht="3.75" customHeight="1">
      <c r="A24" s="69"/>
      <c r="B24" s="125"/>
      <c r="C24" s="65"/>
      <c r="D24" s="65"/>
      <c r="E24" s="69"/>
      <c r="F24" s="65"/>
      <c r="G24" s="65"/>
      <c r="H24" s="65"/>
      <c r="I24" s="65"/>
    </row>
    <row r="25" spans="1:9" s="84" customFormat="1" ht="13.5" customHeight="1">
      <c r="A25" s="64" t="s">
        <v>152</v>
      </c>
      <c r="B25" s="41">
        <v>1165</v>
      </c>
      <c r="C25" s="131"/>
      <c r="D25" s="131"/>
      <c r="E25" s="41">
        <v>551</v>
      </c>
      <c r="F25" s="131"/>
      <c r="G25" s="131"/>
      <c r="H25" s="38">
        <v>44016</v>
      </c>
      <c r="I25" s="65"/>
    </row>
    <row r="26" spans="1:9" s="84" customFormat="1" ht="3.75" customHeight="1">
      <c r="A26" s="64"/>
      <c r="B26" s="125"/>
      <c r="C26" s="65"/>
      <c r="D26" s="65"/>
      <c r="E26" s="69"/>
      <c r="F26" s="65"/>
      <c r="G26" s="65"/>
      <c r="H26" s="65"/>
      <c r="I26" s="65"/>
    </row>
    <row r="27" spans="1:9" s="84" customFormat="1" ht="13.5" customHeight="1">
      <c r="A27" s="64" t="s">
        <v>58</v>
      </c>
      <c r="B27" s="41">
        <f>SUM(B29)</f>
        <v>550</v>
      </c>
      <c r="C27" s="26"/>
      <c r="D27" s="145"/>
      <c r="E27" s="41">
        <f>SUM(E29)</f>
        <v>0</v>
      </c>
      <c r="F27" s="26"/>
      <c r="G27" s="145"/>
      <c r="H27" s="26">
        <f>SUM(H29)</f>
        <v>10500</v>
      </c>
      <c r="I27" s="65"/>
    </row>
    <row r="28" spans="1:9" s="84" customFormat="1" ht="3.75" customHeight="1">
      <c r="A28" s="64"/>
      <c r="B28" s="41"/>
      <c r="C28" s="38"/>
      <c r="D28" s="38"/>
      <c r="E28" s="41"/>
      <c r="F28" s="38"/>
      <c r="G28" s="38"/>
      <c r="H28" s="38"/>
      <c r="I28" s="65"/>
    </row>
    <row r="29" spans="1:9" s="84" customFormat="1" ht="13.5" customHeight="1">
      <c r="A29" s="64" t="s">
        <v>181</v>
      </c>
      <c r="B29" s="41">
        <v>550</v>
      </c>
      <c r="C29" s="131"/>
      <c r="D29" s="131"/>
      <c r="E29" s="41">
        <v>0</v>
      </c>
      <c r="F29" s="131"/>
      <c r="G29" s="131"/>
      <c r="H29" s="38">
        <v>10500</v>
      </c>
      <c r="I29" s="65"/>
    </row>
    <row r="30" spans="1:9" s="84" customFormat="1" ht="3.75" customHeight="1">
      <c r="A30" s="64"/>
      <c r="B30" s="41"/>
      <c r="C30" s="131"/>
      <c r="D30" s="131"/>
      <c r="E30" s="41"/>
      <c r="F30" s="131"/>
      <c r="G30" s="131"/>
      <c r="H30" s="38"/>
      <c r="I30" s="65"/>
    </row>
    <row r="31" spans="1:9" s="84" customFormat="1" ht="13.5" customHeight="1">
      <c r="A31" s="293" t="s">
        <v>182</v>
      </c>
      <c r="B31" s="41">
        <f>B33</f>
        <v>400</v>
      </c>
      <c r="C31" s="131"/>
      <c r="D31" s="131"/>
      <c r="E31" s="41">
        <f>E33</f>
        <v>0</v>
      </c>
      <c r="F31" s="131"/>
      <c r="G31" s="131"/>
      <c r="H31" s="26">
        <f>H33</f>
        <v>2214</v>
      </c>
      <c r="I31" s="65"/>
    </row>
    <row r="32" spans="1:9" s="84" customFormat="1" ht="3.75" customHeight="1">
      <c r="A32" s="64"/>
      <c r="B32" s="41"/>
      <c r="C32" s="131"/>
      <c r="D32" s="131"/>
      <c r="E32" s="41"/>
      <c r="F32" s="131"/>
      <c r="G32" s="131"/>
      <c r="H32" s="38"/>
      <c r="I32" s="65"/>
    </row>
    <row r="33" spans="1:9" s="84" customFormat="1" ht="13.5" customHeight="1">
      <c r="A33" s="68" t="s">
        <v>183</v>
      </c>
      <c r="B33" s="121">
        <v>400</v>
      </c>
      <c r="C33" s="187"/>
      <c r="D33" s="187"/>
      <c r="E33" s="121">
        <v>0</v>
      </c>
      <c r="F33" s="187"/>
      <c r="G33" s="187"/>
      <c r="H33" s="46">
        <v>2214</v>
      </c>
      <c r="I33" s="220"/>
    </row>
    <row r="34" spans="1:9" s="84" customFormat="1" ht="14.25" customHeight="1" hidden="1">
      <c r="A34" s="84" t="s">
        <v>156</v>
      </c>
      <c r="B34" s="172"/>
      <c r="C34" s="180"/>
      <c r="D34" s="230"/>
      <c r="E34" s="230"/>
      <c r="F34" s="230"/>
      <c r="G34" s="230"/>
      <c r="H34" s="231"/>
      <c r="I34" s="65"/>
    </row>
    <row r="35" spans="1:7" ht="16.5">
      <c r="A35" s="37"/>
      <c r="C35" s="37"/>
      <c r="D35" s="37"/>
      <c r="F35" s="37"/>
      <c r="G35" s="37"/>
    </row>
    <row r="36" spans="1:7" ht="16.5">
      <c r="A36" s="37"/>
      <c r="B36" s="37"/>
      <c r="C36" s="37"/>
      <c r="D36" s="37"/>
      <c r="E36" s="37"/>
      <c r="F36" s="37"/>
      <c r="G36" s="37"/>
    </row>
    <row r="37" spans="1:7" ht="16.5">
      <c r="A37" s="37"/>
      <c r="B37" s="36"/>
      <c r="C37" s="36"/>
      <c r="D37" s="36"/>
      <c r="E37" s="36"/>
      <c r="F37" s="36"/>
      <c r="G37" s="36"/>
    </row>
    <row r="38" spans="1:7" ht="16.5">
      <c r="A38" s="37"/>
      <c r="B38" s="36"/>
      <c r="C38" s="36"/>
      <c r="D38" s="36"/>
      <c r="E38" s="36"/>
      <c r="F38" s="36"/>
      <c r="G38" s="36"/>
    </row>
    <row r="39" spans="1:7" ht="16.5">
      <c r="A39" s="37"/>
      <c r="B39" s="37"/>
      <c r="C39" s="36"/>
      <c r="D39" s="36"/>
      <c r="E39" s="36"/>
      <c r="F39" s="36"/>
      <c r="G39" s="36"/>
    </row>
    <row r="40" spans="1:7" ht="16.5">
      <c r="A40" s="37"/>
      <c r="B40" s="57"/>
      <c r="C40" s="36"/>
      <c r="D40" s="36"/>
      <c r="E40" s="36"/>
      <c r="F40" s="36"/>
      <c r="G40" s="36"/>
    </row>
    <row r="41" spans="1:7" ht="16.5">
      <c r="A41" s="37"/>
      <c r="B41" s="36"/>
      <c r="C41" s="37"/>
      <c r="D41" s="37"/>
      <c r="E41" s="37"/>
      <c r="F41" s="37"/>
      <c r="G41" s="37"/>
    </row>
    <row r="42" spans="1:7" ht="16.5">
      <c r="A42" s="37"/>
      <c r="B42" s="37"/>
      <c r="C42" s="37"/>
      <c r="D42" s="37"/>
      <c r="E42" s="37"/>
      <c r="F42" s="37"/>
      <c r="G42" s="37"/>
    </row>
    <row r="43" spans="1:7" ht="16.5">
      <c r="A43" s="37"/>
      <c r="B43" s="37"/>
      <c r="C43" s="37"/>
      <c r="D43" s="37"/>
      <c r="E43" s="37"/>
      <c r="F43" s="37"/>
      <c r="G43" s="37"/>
    </row>
    <row r="44" spans="1:7" ht="16.5">
      <c r="A44" s="37"/>
      <c r="B44" s="37"/>
      <c r="C44" s="37"/>
      <c r="D44" s="37"/>
      <c r="E44" s="37"/>
      <c r="F44" s="37"/>
      <c r="G44" s="37"/>
    </row>
    <row r="45" spans="2:7" ht="16.5">
      <c r="B45" s="37"/>
      <c r="C45" s="37"/>
      <c r="D45" s="37"/>
      <c r="E45" s="37"/>
      <c r="F45" s="37"/>
      <c r="G45" s="37"/>
    </row>
    <row r="46" spans="2:7" ht="16.5">
      <c r="B46" s="37"/>
      <c r="C46" s="37"/>
      <c r="D46" s="37"/>
      <c r="E46" s="37"/>
      <c r="F46" s="37"/>
      <c r="G46" s="37"/>
    </row>
    <row r="47" spans="2:7" ht="16.5">
      <c r="B47" s="37"/>
      <c r="C47" s="37"/>
      <c r="D47" s="37"/>
      <c r="E47" s="37"/>
      <c r="F47" s="37"/>
      <c r="G47" s="37"/>
    </row>
    <row r="48" spans="2:7" ht="16.5">
      <c r="B48" s="37"/>
      <c r="C48" s="37"/>
      <c r="D48" s="37"/>
      <c r="E48" s="37"/>
      <c r="F48" s="37"/>
      <c r="G48" s="37"/>
    </row>
    <row r="49" spans="2:7" ht="16.5">
      <c r="B49" s="37"/>
      <c r="C49" s="37"/>
      <c r="D49" s="37"/>
      <c r="E49" s="37"/>
      <c r="F49" s="37"/>
      <c r="G49" s="37"/>
    </row>
    <row r="50" spans="2:7" ht="16.5">
      <c r="B50" s="37"/>
      <c r="C50" s="37"/>
      <c r="D50" s="37"/>
      <c r="E50" s="37"/>
      <c r="F50" s="37"/>
      <c r="G50" s="37"/>
    </row>
    <row r="51" spans="2:7" ht="16.5">
      <c r="B51" s="37"/>
      <c r="C51" s="37"/>
      <c r="D51" s="37"/>
      <c r="E51" s="37"/>
      <c r="F51" s="37"/>
      <c r="G51" s="37"/>
    </row>
    <row r="52" spans="2:7" ht="16.5">
      <c r="B52" s="37"/>
      <c r="C52" s="37"/>
      <c r="D52" s="37"/>
      <c r="E52" s="37"/>
      <c r="F52" s="37"/>
      <c r="G52" s="37"/>
    </row>
  </sheetData>
  <mergeCells count="10">
    <mergeCell ref="C16:D16"/>
    <mergeCell ref="F16:G16"/>
    <mergeCell ref="F14:G14"/>
    <mergeCell ref="C14:D14"/>
    <mergeCell ref="C15:D15"/>
    <mergeCell ref="F15:G15"/>
    <mergeCell ref="C20:D20"/>
    <mergeCell ref="C19:D19"/>
    <mergeCell ref="C18:D18"/>
    <mergeCell ref="F18:G18"/>
  </mergeCells>
  <printOptions horizontalCentered="1"/>
  <pageMargins left="0.5905511811023623" right="0.7874015748031497" top="4.212598425196851" bottom="0.7086614173228347" header="0.31496062992125984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35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37" customWidth="1"/>
    <col min="10" max="16384" width="14.875" style="22" customWidth="1"/>
  </cols>
  <sheetData>
    <row r="1" spans="1:9" s="17" customFormat="1" ht="57.75" customHeight="1">
      <c r="A1" s="15" t="s">
        <v>136</v>
      </c>
      <c r="B1" s="15"/>
      <c r="C1" s="16"/>
      <c r="D1" s="16"/>
      <c r="E1" s="16"/>
      <c r="F1" s="16"/>
      <c r="G1" s="16"/>
      <c r="H1" s="16"/>
      <c r="I1" s="52"/>
    </row>
    <row r="2" spans="1:9" s="17" customFormat="1" ht="23.25" customHeight="1">
      <c r="A2" s="7" t="s">
        <v>0</v>
      </c>
      <c r="B2" s="112" t="s">
        <v>97</v>
      </c>
      <c r="C2" s="18" t="s">
        <v>96</v>
      </c>
      <c r="D2" s="19"/>
      <c r="E2" s="117" t="s">
        <v>100</v>
      </c>
      <c r="F2" s="20" t="s">
        <v>30</v>
      </c>
      <c r="G2" s="20"/>
      <c r="H2" s="87" t="s">
        <v>90</v>
      </c>
      <c r="I2" s="285"/>
    </row>
    <row r="3" spans="1:9" ht="18" customHeight="1">
      <c r="A3" s="9" t="s">
        <v>56</v>
      </c>
      <c r="B3" s="115" t="s">
        <v>98</v>
      </c>
      <c r="C3" s="20" t="s">
        <v>2</v>
      </c>
      <c r="D3" s="116" t="s">
        <v>3</v>
      </c>
      <c r="E3" s="118" t="s">
        <v>98</v>
      </c>
      <c r="F3" s="20" t="s">
        <v>2</v>
      </c>
      <c r="G3" s="20" t="s">
        <v>3</v>
      </c>
      <c r="H3" s="21" t="s">
        <v>4</v>
      </c>
      <c r="I3" s="55"/>
    </row>
    <row r="4" spans="1:8" ht="16.5" customHeight="1" hidden="1">
      <c r="A4" s="10" t="s">
        <v>5</v>
      </c>
      <c r="B4" s="10"/>
      <c r="C4" s="26">
        <v>20</v>
      </c>
      <c r="D4" s="41" t="s">
        <v>31</v>
      </c>
      <c r="E4" s="41"/>
      <c r="F4" s="41">
        <v>20</v>
      </c>
      <c r="G4" s="41">
        <v>20</v>
      </c>
      <c r="H4" s="38">
        <v>21160</v>
      </c>
    </row>
    <row r="5" spans="1:8" ht="16.5" hidden="1">
      <c r="A5" s="11" t="s">
        <v>6</v>
      </c>
      <c r="B5" s="11"/>
      <c r="C5" s="26">
        <v>1382</v>
      </c>
      <c r="D5" s="41">
        <v>520</v>
      </c>
      <c r="E5" s="41"/>
      <c r="F5" s="41">
        <v>432</v>
      </c>
      <c r="G5" s="41">
        <v>1155</v>
      </c>
      <c r="H5" s="38">
        <v>57880</v>
      </c>
    </row>
    <row r="6" spans="1:8" ht="16.5" hidden="1">
      <c r="A6" s="11" t="s">
        <v>7</v>
      </c>
      <c r="B6" s="11"/>
      <c r="C6" s="26">
        <v>244</v>
      </c>
      <c r="D6" s="41">
        <v>25</v>
      </c>
      <c r="E6" s="41"/>
      <c r="F6" s="41">
        <v>1263</v>
      </c>
      <c r="G6" s="41">
        <v>4604</v>
      </c>
      <c r="H6" s="38">
        <v>18000</v>
      </c>
    </row>
    <row r="7" spans="1:8" ht="15" customHeight="1" hidden="1">
      <c r="A7" s="11" t="s">
        <v>8</v>
      </c>
      <c r="B7" s="11"/>
      <c r="C7" s="26">
        <v>350</v>
      </c>
      <c r="D7" s="26">
        <v>170</v>
      </c>
      <c r="E7" s="26"/>
      <c r="F7" s="26">
        <v>0</v>
      </c>
      <c r="G7" s="41">
        <v>290</v>
      </c>
      <c r="H7" s="38">
        <v>10640</v>
      </c>
    </row>
    <row r="8" spans="1:8" ht="15" customHeight="1" hidden="1">
      <c r="A8" s="11" t="s">
        <v>32</v>
      </c>
      <c r="B8" s="11"/>
      <c r="C8" s="26">
        <v>0</v>
      </c>
      <c r="D8" s="26">
        <v>0</v>
      </c>
      <c r="E8" s="26"/>
      <c r="F8" s="26">
        <v>0</v>
      </c>
      <c r="G8" s="41">
        <v>1179</v>
      </c>
      <c r="H8" s="38">
        <v>14667</v>
      </c>
    </row>
    <row r="9" spans="1:8" ht="13.5" customHeight="1" hidden="1">
      <c r="A9" s="11" t="s">
        <v>35</v>
      </c>
      <c r="B9" s="11"/>
      <c r="C9" s="24">
        <v>857</v>
      </c>
      <c r="D9" s="24">
        <v>279</v>
      </c>
      <c r="E9" s="24"/>
      <c r="F9" s="24">
        <v>540</v>
      </c>
      <c r="G9" s="24">
        <v>1412</v>
      </c>
      <c r="H9" s="24">
        <v>80729</v>
      </c>
    </row>
    <row r="10" spans="1:8" ht="14.25" customHeight="1" hidden="1">
      <c r="A10" s="11" t="s">
        <v>36</v>
      </c>
      <c r="B10" s="41">
        <f aca="true" t="shared" si="0" ref="B10:B17">SUM(C10,D10)</f>
        <v>0</v>
      </c>
      <c r="C10" s="24">
        <v>0</v>
      </c>
      <c r="D10" s="39">
        <v>0</v>
      </c>
      <c r="E10" s="41">
        <f aca="true" t="shared" si="1" ref="E10:E19">SUM(F10,G10)</f>
        <v>1160</v>
      </c>
      <c r="F10" s="39">
        <v>0</v>
      </c>
      <c r="G10" s="39">
        <v>1160</v>
      </c>
      <c r="H10" s="39">
        <v>110260</v>
      </c>
    </row>
    <row r="11" spans="1:8" ht="14.25" customHeight="1" hidden="1">
      <c r="A11" s="11" t="s">
        <v>54</v>
      </c>
      <c r="B11" s="41">
        <f t="shared" si="0"/>
        <v>0</v>
      </c>
      <c r="C11" s="24">
        <v>0</v>
      </c>
      <c r="D11" s="39">
        <v>0</v>
      </c>
      <c r="E11" s="41">
        <f t="shared" si="1"/>
        <v>0</v>
      </c>
      <c r="F11" s="39">
        <v>0</v>
      </c>
      <c r="G11" s="39">
        <v>0</v>
      </c>
      <c r="H11" s="39">
        <v>0</v>
      </c>
    </row>
    <row r="12" spans="1:8" ht="14.25" customHeight="1" hidden="1">
      <c r="A12" s="64" t="s">
        <v>109</v>
      </c>
      <c r="B12" s="41">
        <f t="shared" si="0"/>
        <v>1725</v>
      </c>
      <c r="C12" s="24">
        <v>0</v>
      </c>
      <c r="D12" s="39">
        <v>1725</v>
      </c>
      <c r="E12" s="41">
        <f t="shared" si="1"/>
        <v>320</v>
      </c>
      <c r="F12" s="39">
        <v>50</v>
      </c>
      <c r="G12" s="39">
        <v>270</v>
      </c>
      <c r="H12" s="39">
        <v>45990</v>
      </c>
    </row>
    <row r="13" spans="1:8" ht="14.25" customHeight="1" hidden="1">
      <c r="A13" s="64" t="s">
        <v>110</v>
      </c>
      <c r="B13" s="41">
        <f t="shared" si="0"/>
        <v>38970</v>
      </c>
      <c r="C13" s="24">
        <v>9000</v>
      </c>
      <c r="D13" s="39">
        <v>29970</v>
      </c>
      <c r="E13" s="41">
        <f t="shared" si="1"/>
        <v>26670</v>
      </c>
      <c r="F13" s="39">
        <v>0</v>
      </c>
      <c r="G13" s="39">
        <v>26670</v>
      </c>
      <c r="H13" s="39">
        <v>746128</v>
      </c>
    </row>
    <row r="14" spans="1:8" ht="14.25" customHeight="1" hidden="1">
      <c r="A14" s="64" t="s">
        <v>111</v>
      </c>
      <c r="B14" s="41">
        <f t="shared" si="0"/>
        <v>0</v>
      </c>
      <c r="C14" s="24"/>
      <c r="D14" s="39"/>
      <c r="E14" s="41">
        <f t="shared" si="1"/>
        <v>0</v>
      </c>
      <c r="F14" s="39"/>
      <c r="G14" s="39"/>
      <c r="H14" s="26">
        <v>0</v>
      </c>
    </row>
    <row r="15" spans="1:8" ht="13.5" customHeight="1" hidden="1">
      <c r="A15" s="64" t="s">
        <v>112</v>
      </c>
      <c r="B15" s="41">
        <f t="shared" si="0"/>
        <v>0</v>
      </c>
      <c r="C15" s="24"/>
      <c r="D15" s="39"/>
      <c r="E15" s="41">
        <f t="shared" si="1"/>
        <v>0</v>
      </c>
      <c r="F15" s="39"/>
      <c r="G15" s="39"/>
      <c r="H15" s="26">
        <v>0</v>
      </c>
    </row>
    <row r="16" spans="1:8" ht="13.5" customHeight="1" hidden="1">
      <c r="A16" s="64" t="s">
        <v>113</v>
      </c>
      <c r="B16" s="41">
        <f t="shared" si="0"/>
        <v>0</v>
      </c>
      <c r="C16" s="24">
        <v>0</v>
      </c>
      <c r="D16" s="146"/>
      <c r="E16" s="41">
        <f t="shared" si="1"/>
        <v>11774</v>
      </c>
      <c r="F16" s="24">
        <v>11774</v>
      </c>
      <c r="G16" s="39"/>
      <c r="H16" s="26">
        <v>204131</v>
      </c>
    </row>
    <row r="17" spans="1:8" ht="13.5" customHeight="1">
      <c r="A17" s="64" t="s">
        <v>114</v>
      </c>
      <c r="B17" s="41">
        <f t="shared" si="0"/>
        <v>21</v>
      </c>
      <c r="C17" s="24">
        <v>21</v>
      </c>
      <c r="D17" s="146"/>
      <c r="E17" s="41">
        <f t="shared" si="1"/>
        <v>571</v>
      </c>
      <c r="F17" s="24">
        <v>571</v>
      </c>
      <c r="G17" s="39"/>
      <c r="H17" s="38">
        <v>9948</v>
      </c>
    </row>
    <row r="18" spans="1:8" ht="13.5" customHeight="1">
      <c r="A18" s="64" t="s">
        <v>131</v>
      </c>
      <c r="B18" s="41">
        <v>30</v>
      </c>
      <c r="C18" s="130">
        <v>30</v>
      </c>
      <c r="D18" s="138"/>
      <c r="E18" s="41">
        <f t="shared" si="1"/>
        <v>400</v>
      </c>
      <c r="F18" s="130">
        <v>400</v>
      </c>
      <c r="G18" s="134"/>
      <c r="H18" s="39">
        <v>670</v>
      </c>
    </row>
    <row r="19" spans="1:8" ht="13.5" customHeight="1">
      <c r="A19" s="64" t="s">
        <v>151</v>
      </c>
      <c r="B19" s="41">
        <v>0</v>
      </c>
      <c r="C19" s="130">
        <v>0</v>
      </c>
      <c r="D19" s="138"/>
      <c r="E19" s="41">
        <f t="shared" si="1"/>
        <v>799</v>
      </c>
      <c r="F19" s="130">
        <v>799</v>
      </c>
      <c r="G19" s="134"/>
      <c r="H19" s="39">
        <v>11819</v>
      </c>
    </row>
    <row r="20" spans="1:8" ht="13.5" customHeight="1">
      <c r="A20" s="64" t="s">
        <v>168</v>
      </c>
      <c r="B20" s="41">
        <v>0</v>
      </c>
      <c r="C20" s="130"/>
      <c r="D20" s="138"/>
      <c r="E20" s="41">
        <v>90</v>
      </c>
      <c r="F20" s="130"/>
      <c r="G20" s="134"/>
      <c r="H20" s="39">
        <v>6312</v>
      </c>
    </row>
    <row r="21" spans="1:8" ht="13.5" customHeight="1">
      <c r="A21" s="64" t="s">
        <v>173</v>
      </c>
      <c r="B21" s="41">
        <f>B27</f>
        <v>0</v>
      </c>
      <c r="C21" s="26"/>
      <c r="D21" s="145"/>
      <c r="E21" s="41">
        <f>E27</f>
        <v>0</v>
      </c>
      <c r="F21" s="26"/>
      <c r="G21" s="145"/>
      <c r="H21" s="26">
        <f>H27</f>
        <v>0</v>
      </c>
    </row>
    <row r="22" spans="1:8" ht="13.5" customHeight="1">
      <c r="A22" s="292"/>
      <c r="B22" s="157"/>
      <c r="C22" s="133"/>
      <c r="D22" s="143"/>
      <c r="E22" s="96"/>
      <c r="F22" s="133"/>
      <c r="G22" s="132"/>
      <c r="H22" s="282"/>
    </row>
    <row r="23" spans="1:8" ht="13.5" customHeight="1" hidden="1">
      <c r="A23" s="30" t="s">
        <v>57</v>
      </c>
      <c r="B23" s="41">
        <f>SUM(C23,D23)</f>
        <v>0</v>
      </c>
      <c r="C23" s="130"/>
      <c r="D23" s="138"/>
      <c r="E23" s="41">
        <f>SUM(F23,G23)</f>
        <v>0</v>
      </c>
      <c r="F23" s="130"/>
      <c r="G23" s="134"/>
      <c r="H23" s="24">
        <f>SUM(H25)</f>
        <v>0</v>
      </c>
    </row>
    <row r="24" spans="1:8" ht="6.75" customHeight="1" hidden="1">
      <c r="A24" s="30"/>
      <c r="B24" s="123"/>
      <c r="C24" s="130"/>
      <c r="D24" s="138"/>
      <c r="E24" s="92"/>
      <c r="F24" s="130"/>
      <c r="G24" s="138"/>
      <c r="H24" s="24"/>
    </row>
    <row r="25" spans="1:8" ht="13.5" customHeight="1" hidden="1">
      <c r="A25" s="83" t="s">
        <v>78</v>
      </c>
      <c r="B25" s="41">
        <f>SUM(C25,D25)</f>
        <v>0</v>
      </c>
      <c r="C25" s="130"/>
      <c r="D25" s="138"/>
      <c r="E25" s="41">
        <f>SUM(F25,G25)</f>
        <v>0</v>
      </c>
      <c r="F25" s="130"/>
      <c r="G25" s="138"/>
      <c r="H25" s="24">
        <v>0</v>
      </c>
    </row>
    <row r="26" spans="1:8" ht="6.75" customHeight="1" hidden="1">
      <c r="A26" s="27"/>
      <c r="B26" s="108"/>
      <c r="C26" s="130"/>
      <c r="D26" s="138"/>
      <c r="E26" s="92"/>
      <c r="F26" s="130"/>
      <c r="G26" s="138"/>
      <c r="H26" s="24"/>
    </row>
    <row r="27" spans="1:9" ht="13.5" customHeight="1" hidden="1">
      <c r="A27" s="30" t="s">
        <v>58</v>
      </c>
      <c r="B27" s="41">
        <f>SUM(B29:B34)</f>
        <v>0</v>
      </c>
      <c r="C27" s="26"/>
      <c r="D27" s="145"/>
      <c r="E27" s="41">
        <f>SUM(E29:E34)</f>
        <v>0</v>
      </c>
      <c r="F27" s="26"/>
      <c r="G27" s="145"/>
      <c r="H27" s="26">
        <f>SUM(H29:H34)</f>
        <v>0</v>
      </c>
      <c r="I27" s="38"/>
    </row>
    <row r="28" spans="1:9" ht="6" customHeight="1" hidden="1">
      <c r="A28" s="30"/>
      <c r="B28" s="41"/>
      <c r="C28" s="26"/>
      <c r="D28" s="145"/>
      <c r="E28" s="41"/>
      <c r="F28" s="26"/>
      <c r="G28" s="38"/>
      <c r="H28" s="26"/>
      <c r="I28" s="38"/>
    </row>
    <row r="29" spans="1:8" ht="13.5" customHeight="1" hidden="1">
      <c r="A29" s="83" t="s">
        <v>154</v>
      </c>
      <c r="B29" s="41">
        <v>0</v>
      </c>
      <c r="C29" s="130"/>
      <c r="D29" s="138"/>
      <c r="E29" s="41">
        <v>0</v>
      </c>
      <c r="F29" s="130"/>
      <c r="G29" s="134"/>
      <c r="H29" s="24">
        <v>0</v>
      </c>
    </row>
    <row r="30" spans="1:8" ht="13.5" customHeight="1" hidden="1">
      <c r="A30" s="83" t="s">
        <v>52</v>
      </c>
      <c r="B30" s="41">
        <v>0</v>
      </c>
      <c r="C30" s="130"/>
      <c r="D30" s="138"/>
      <c r="E30" s="41">
        <v>0</v>
      </c>
      <c r="F30" s="130"/>
      <c r="G30" s="134"/>
      <c r="H30" s="24">
        <v>0</v>
      </c>
    </row>
    <row r="31" spans="1:8" ht="13.5" customHeight="1" hidden="1">
      <c r="A31" s="83" t="s">
        <v>132</v>
      </c>
      <c r="B31" s="41">
        <v>0</v>
      </c>
      <c r="C31" s="130"/>
      <c r="D31" s="138"/>
      <c r="E31" s="41">
        <v>0</v>
      </c>
      <c r="F31" s="130"/>
      <c r="G31" s="134"/>
      <c r="H31" s="24">
        <v>0</v>
      </c>
    </row>
    <row r="32" spans="1:9" ht="13.5" customHeight="1" hidden="1">
      <c r="A32" s="73" t="s">
        <v>155</v>
      </c>
      <c r="B32" s="121">
        <v>0</v>
      </c>
      <c r="C32" s="133"/>
      <c r="D32" s="143"/>
      <c r="E32" s="121">
        <v>0</v>
      </c>
      <c r="F32" s="133"/>
      <c r="G32" s="132"/>
      <c r="H32" s="58">
        <v>0</v>
      </c>
      <c r="I32" s="286" t="s">
        <v>171</v>
      </c>
    </row>
    <row r="33" spans="1:8" ht="13.5" customHeight="1" hidden="1">
      <c r="A33" s="83" t="s">
        <v>115</v>
      </c>
      <c r="B33" s="41">
        <v>0</v>
      </c>
      <c r="C33" s="130"/>
      <c r="D33" s="138"/>
      <c r="E33" s="41">
        <v>0</v>
      </c>
      <c r="F33" s="130"/>
      <c r="G33" s="134"/>
      <c r="H33" s="24">
        <v>0</v>
      </c>
    </row>
    <row r="34" spans="1:8" ht="13.5" customHeight="1" hidden="1">
      <c r="A34" s="73" t="s">
        <v>79</v>
      </c>
      <c r="B34" s="121">
        <f>SUM(C34,D34)</f>
        <v>0</v>
      </c>
      <c r="C34" s="133"/>
      <c r="D34" s="143"/>
      <c r="E34" s="121">
        <v>0</v>
      </c>
      <c r="F34" s="133"/>
      <c r="G34" s="132"/>
      <c r="H34" s="58">
        <v>0</v>
      </c>
    </row>
    <row r="35" ht="16.5" hidden="1">
      <c r="A35" s="22" t="s">
        <v>160</v>
      </c>
    </row>
  </sheetData>
  <printOptions horizontalCentered="1"/>
  <pageMargins left="0.5905511811023623" right="0.7874015748031497" top="4.448818897637795" bottom="0.984251968503937" header="0.31496062992125984" footer="0.3149606299212598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76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22" customWidth="1"/>
    <col min="10" max="16384" width="14.875" style="22" customWidth="1"/>
  </cols>
  <sheetData>
    <row r="1" spans="1:8" s="17" customFormat="1" ht="57.75" customHeight="1">
      <c r="A1" s="15" t="s">
        <v>137</v>
      </c>
      <c r="B1" s="15"/>
      <c r="C1" s="16"/>
      <c r="D1" s="16"/>
      <c r="E1" s="16"/>
      <c r="F1" s="16"/>
      <c r="G1" s="16"/>
      <c r="H1" s="16"/>
    </row>
    <row r="2" spans="1:8" s="17" customFormat="1" ht="18" customHeight="1">
      <c r="A2" s="7" t="s">
        <v>0</v>
      </c>
      <c r="B2" s="112" t="s">
        <v>97</v>
      </c>
      <c r="C2" s="18" t="s">
        <v>96</v>
      </c>
      <c r="D2" s="19"/>
      <c r="E2" s="117" t="s">
        <v>100</v>
      </c>
      <c r="F2" s="20" t="s">
        <v>30</v>
      </c>
      <c r="G2" s="20"/>
      <c r="H2" s="87" t="s">
        <v>90</v>
      </c>
    </row>
    <row r="3" spans="1:8" ht="18" customHeight="1">
      <c r="A3" s="9" t="s">
        <v>56</v>
      </c>
      <c r="B3" s="115" t="s">
        <v>98</v>
      </c>
      <c r="C3" s="20" t="s">
        <v>2</v>
      </c>
      <c r="D3" s="116" t="s">
        <v>3</v>
      </c>
      <c r="E3" s="118" t="s">
        <v>98</v>
      </c>
      <c r="F3" s="20" t="s">
        <v>2</v>
      </c>
      <c r="G3" s="20" t="s">
        <v>3</v>
      </c>
      <c r="H3" s="21" t="s">
        <v>4</v>
      </c>
    </row>
    <row r="4" spans="1:8" ht="14.25" customHeight="1" hidden="1">
      <c r="A4" s="10" t="s">
        <v>5</v>
      </c>
      <c r="B4" s="10"/>
      <c r="C4" s="24" t="s">
        <v>31</v>
      </c>
      <c r="D4" s="25">
        <v>200</v>
      </c>
      <c r="E4" s="25"/>
      <c r="F4" s="25" t="s">
        <v>31</v>
      </c>
      <c r="G4" s="25" t="s">
        <v>31</v>
      </c>
      <c r="H4" s="39">
        <v>5100</v>
      </c>
    </row>
    <row r="5" spans="1:8" ht="14.25" customHeight="1" hidden="1">
      <c r="A5" s="11" t="s">
        <v>6</v>
      </c>
      <c r="B5" s="11"/>
      <c r="C5" s="24" t="s">
        <v>31</v>
      </c>
      <c r="D5" s="25" t="s">
        <v>31</v>
      </c>
      <c r="E5" s="25"/>
      <c r="F5" s="25" t="s">
        <v>31</v>
      </c>
      <c r="G5" s="25" t="s">
        <v>31</v>
      </c>
      <c r="H5" s="39" t="s">
        <v>31</v>
      </c>
    </row>
    <row r="6" spans="1:8" ht="14.25" customHeight="1" hidden="1">
      <c r="A6" s="11" t="s">
        <v>7</v>
      </c>
      <c r="B6" s="11"/>
      <c r="C6" s="24">
        <v>400</v>
      </c>
      <c r="D6" s="25">
        <v>110</v>
      </c>
      <c r="E6" s="25"/>
      <c r="F6" s="25">
        <v>250</v>
      </c>
      <c r="G6" s="25">
        <v>0</v>
      </c>
      <c r="H6" s="39">
        <v>45450</v>
      </c>
    </row>
    <row r="7" spans="1:8" ht="15" customHeight="1" hidden="1">
      <c r="A7" s="11" t="s">
        <v>8</v>
      </c>
      <c r="B7" s="11"/>
      <c r="C7" s="24">
        <v>0</v>
      </c>
      <c r="D7" s="25">
        <v>0</v>
      </c>
      <c r="E7" s="25"/>
      <c r="F7" s="25">
        <v>0</v>
      </c>
      <c r="G7" s="25">
        <v>0</v>
      </c>
      <c r="H7" s="39">
        <v>0</v>
      </c>
    </row>
    <row r="8" spans="1:8" ht="15" customHeight="1" hidden="1">
      <c r="A8" s="11" t="s">
        <v>32</v>
      </c>
      <c r="B8" s="11"/>
      <c r="C8" s="24">
        <v>1270</v>
      </c>
      <c r="D8" s="25">
        <v>1235</v>
      </c>
      <c r="E8" s="25"/>
      <c r="F8" s="25">
        <v>0</v>
      </c>
      <c r="G8" s="25">
        <v>305</v>
      </c>
      <c r="H8" s="39">
        <v>138815</v>
      </c>
    </row>
    <row r="9" spans="1:8" ht="15" customHeight="1" hidden="1">
      <c r="A9" s="11" t="s">
        <v>35</v>
      </c>
      <c r="B9" s="11"/>
      <c r="C9" s="26">
        <v>0</v>
      </c>
      <c r="D9" s="26">
        <v>1057</v>
      </c>
      <c r="E9" s="26"/>
      <c r="F9" s="26">
        <v>400</v>
      </c>
      <c r="G9" s="26">
        <v>238</v>
      </c>
      <c r="H9" s="26">
        <v>45567</v>
      </c>
    </row>
    <row r="10" spans="1:8" ht="15" customHeight="1" hidden="1">
      <c r="A10" s="11" t="s">
        <v>36</v>
      </c>
      <c r="B10" s="41">
        <f aca="true" t="shared" si="0" ref="B10:B18">SUM(C10,D10)</f>
        <v>15</v>
      </c>
      <c r="C10" s="26">
        <v>0</v>
      </c>
      <c r="D10" s="38">
        <v>15</v>
      </c>
      <c r="E10" s="41">
        <f aca="true" t="shared" si="1" ref="E10:E19">SUM(F10,G10)</f>
        <v>645</v>
      </c>
      <c r="F10" s="38">
        <v>645</v>
      </c>
      <c r="G10" s="38">
        <v>0</v>
      </c>
      <c r="H10" s="38">
        <v>18950</v>
      </c>
    </row>
    <row r="11" spans="1:8" ht="15" customHeight="1" hidden="1">
      <c r="A11" s="11" t="s">
        <v>54</v>
      </c>
      <c r="B11" s="41">
        <f t="shared" si="0"/>
        <v>97</v>
      </c>
      <c r="C11" s="26">
        <v>0</v>
      </c>
      <c r="D11" s="38">
        <v>97</v>
      </c>
      <c r="E11" s="41">
        <f t="shared" si="1"/>
        <v>60</v>
      </c>
      <c r="F11" s="38">
        <v>0</v>
      </c>
      <c r="G11" s="38">
        <v>60</v>
      </c>
      <c r="H11" s="38">
        <v>2300</v>
      </c>
    </row>
    <row r="12" spans="1:8" ht="14.25" customHeight="1" hidden="1">
      <c r="A12" s="64" t="s">
        <v>109</v>
      </c>
      <c r="B12" s="41">
        <f t="shared" si="0"/>
        <v>60</v>
      </c>
      <c r="C12" s="26">
        <v>0</v>
      </c>
      <c r="D12" s="38">
        <v>60</v>
      </c>
      <c r="E12" s="41">
        <f t="shared" si="1"/>
        <v>0</v>
      </c>
      <c r="F12" s="38">
        <v>0</v>
      </c>
      <c r="G12" s="38">
        <v>0</v>
      </c>
      <c r="H12" s="38">
        <v>720</v>
      </c>
    </row>
    <row r="13" spans="1:8" ht="14.25" customHeight="1" hidden="1">
      <c r="A13" s="64" t="s">
        <v>110</v>
      </c>
      <c r="B13" s="41">
        <f t="shared" si="0"/>
        <v>24230</v>
      </c>
      <c r="C13" s="26">
        <v>24230</v>
      </c>
      <c r="D13" s="38">
        <v>0</v>
      </c>
      <c r="E13" s="41">
        <f t="shared" si="1"/>
        <v>3096</v>
      </c>
      <c r="F13" s="38">
        <v>900</v>
      </c>
      <c r="G13" s="38">
        <v>2196</v>
      </c>
      <c r="H13" s="38">
        <v>736463</v>
      </c>
    </row>
    <row r="14" spans="1:8" ht="14.25" customHeight="1" hidden="1">
      <c r="A14" s="64" t="s">
        <v>111</v>
      </c>
      <c r="B14" s="41">
        <f t="shared" si="0"/>
        <v>0</v>
      </c>
      <c r="C14" s="26"/>
      <c r="D14" s="38"/>
      <c r="E14" s="41">
        <f t="shared" si="1"/>
        <v>0</v>
      </c>
      <c r="F14" s="38"/>
      <c r="G14" s="38"/>
      <c r="H14" s="26">
        <v>0</v>
      </c>
    </row>
    <row r="15" spans="1:8" ht="13.5" customHeight="1" hidden="1">
      <c r="A15" s="64" t="s">
        <v>112</v>
      </c>
      <c r="B15" s="41">
        <f t="shared" si="0"/>
        <v>0</v>
      </c>
      <c r="C15" s="141"/>
      <c r="D15" s="142"/>
      <c r="E15" s="41">
        <f t="shared" si="1"/>
        <v>0</v>
      </c>
      <c r="F15" s="38"/>
      <c r="G15" s="38"/>
      <c r="H15" s="26">
        <v>0</v>
      </c>
    </row>
    <row r="16" spans="1:8" ht="13.5" customHeight="1" hidden="1">
      <c r="A16" s="64" t="s">
        <v>113</v>
      </c>
      <c r="B16" s="41">
        <f t="shared" si="0"/>
        <v>2070</v>
      </c>
      <c r="C16" s="141">
        <v>2070</v>
      </c>
      <c r="D16" s="142"/>
      <c r="E16" s="41">
        <f t="shared" si="1"/>
        <v>1080</v>
      </c>
      <c r="F16" s="38">
        <v>1080</v>
      </c>
      <c r="G16" s="38"/>
      <c r="H16" s="38">
        <v>168228</v>
      </c>
    </row>
    <row r="17" spans="1:9" ht="13.5" customHeight="1">
      <c r="A17" s="64" t="s">
        <v>114</v>
      </c>
      <c r="B17" s="41">
        <f t="shared" si="0"/>
        <v>1650</v>
      </c>
      <c r="C17" s="141">
        <v>1650</v>
      </c>
      <c r="D17" s="142"/>
      <c r="E17" s="41">
        <f t="shared" si="1"/>
        <v>1170</v>
      </c>
      <c r="F17" s="38">
        <v>1170</v>
      </c>
      <c r="G17" s="38"/>
      <c r="H17" s="38">
        <v>81410</v>
      </c>
      <c r="I17" s="37"/>
    </row>
    <row r="18" spans="1:9" ht="13.5" customHeight="1">
      <c r="A18" s="64" t="s">
        <v>131</v>
      </c>
      <c r="B18" s="41">
        <f t="shared" si="0"/>
        <v>300</v>
      </c>
      <c r="C18" s="129">
        <v>300</v>
      </c>
      <c r="D18" s="140"/>
      <c r="E18" s="41">
        <f t="shared" si="1"/>
        <v>52</v>
      </c>
      <c r="F18" s="129">
        <v>52</v>
      </c>
      <c r="G18" s="131"/>
      <c r="H18" s="38">
        <v>17529</v>
      </c>
      <c r="I18" s="37"/>
    </row>
    <row r="19" spans="1:9" ht="13.5" customHeight="1">
      <c r="A19" s="64" t="s">
        <v>151</v>
      </c>
      <c r="B19" s="41">
        <v>0</v>
      </c>
      <c r="C19" s="129">
        <v>0</v>
      </c>
      <c r="D19" s="140"/>
      <c r="E19" s="41">
        <f t="shared" si="1"/>
        <v>829</v>
      </c>
      <c r="F19" s="129">
        <v>829</v>
      </c>
      <c r="G19" s="131"/>
      <c r="H19" s="38">
        <v>24444</v>
      </c>
      <c r="I19" s="37"/>
    </row>
    <row r="20" spans="1:9" ht="13.5" customHeight="1">
      <c r="A20" s="64" t="s">
        <v>168</v>
      </c>
      <c r="B20" s="41">
        <v>0</v>
      </c>
      <c r="C20" s="129"/>
      <c r="D20" s="140"/>
      <c r="E20" s="41">
        <v>320</v>
      </c>
      <c r="F20" s="129"/>
      <c r="G20" s="131"/>
      <c r="H20" s="38">
        <v>29600</v>
      </c>
      <c r="I20" s="37"/>
    </row>
    <row r="21" spans="1:9" ht="13.5" customHeight="1">
      <c r="A21" s="64" t="s">
        <v>173</v>
      </c>
      <c r="B21" s="41">
        <f aca="true" t="shared" si="2" ref="B21:H21">B23+B29</f>
        <v>250</v>
      </c>
      <c r="C21" s="26"/>
      <c r="D21" s="145"/>
      <c r="E21" s="41">
        <f t="shared" si="2"/>
        <v>0</v>
      </c>
      <c r="F21" s="26"/>
      <c r="G21" s="145"/>
      <c r="H21" s="26">
        <f t="shared" si="2"/>
        <v>6500</v>
      </c>
      <c r="I21" s="37"/>
    </row>
    <row r="22" spans="1:9" ht="10.5" customHeight="1">
      <c r="A22" s="85"/>
      <c r="B22" s="127"/>
      <c r="C22" s="176"/>
      <c r="D22" s="177"/>
      <c r="E22" s="178"/>
      <c r="F22" s="176"/>
      <c r="G22" s="177"/>
      <c r="H22" s="179"/>
      <c r="I22" s="37"/>
    </row>
    <row r="23" spans="1:9" ht="13.5" customHeight="1">
      <c r="A23" s="30" t="s">
        <v>57</v>
      </c>
      <c r="B23" s="41">
        <f>B25+B26</f>
        <v>250</v>
      </c>
      <c r="C23" s="26"/>
      <c r="D23" s="145"/>
      <c r="E23" s="41">
        <f>E25+E26</f>
        <v>0</v>
      </c>
      <c r="F23" s="26"/>
      <c r="G23" s="145"/>
      <c r="H23" s="26">
        <f>H25+H26</f>
        <v>6500</v>
      </c>
      <c r="I23" s="37"/>
    </row>
    <row r="24" spans="1:8" ht="10.5" customHeight="1">
      <c r="A24" s="85"/>
      <c r="B24" s="127"/>
      <c r="C24" s="176"/>
      <c r="D24" s="177"/>
      <c r="E24" s="178"/>
      <c r="F24" s="176"/>
      <c r="G24" s="177"/>
      <c r="H24" s="179"/>
    </row>
    <row r="25" spans="1:8" ht="13.5" customHeight="1">
      <c r="A25" s="68" t="s">
        <v>80</v>
      </c>
      <c r="B25" s="121">
        <v>250</v>
      </c>
      <c r="C25" s="181"/>
      <c r="D25" s="182"/>
      <c r="E25" s="121">
        <v>0</v>
      </c>
      <c r="F25" s="181"/>
      <c r="G25" s="182"/>
      <c r="H25" s="183">
        <v>6500</v>
      </c>
    </row>
    <row r="26" spans="1:8" ht="13.5" customHeight="1" hidden="1">
      <c r="A26" s="68" t="s">
        <v>33</v>
      </c>
      <c r="B26" s="121">
        <v>0</v>
      </c>
      <c r="C26" s="181"/>
      <c r="D26" s="182"/>
      <c r="E26" s="121">
        <v>0</v>
      </c>
      <c r="F26" s="181"/>
      <c r="G26" s="182"/>
      <c r="H26" s="183">
        <v>0</v>
      </c>
    </row>
    <row r="27" spans="1:8" ht="14.25" customHeight="1" hidden="1">
      <c r="A27" s="68" t="s">
        <v>51</v>
      </c>
      <c r="B27" s="121">
        <f>SUM(C27,D27)</f>
        <v>0</v>
      </c>
      <c r="C27" s="181"/>
      <c r="D27" s="182"/>
      <c r="E27" s="121">
        <f>SUM(F27,G27)</f>
        <v>0</v>
      </c>
      <c r="F27" s="181"/>
      <c r="G27" s="182"/>
      <c r="H27" s="183">
        <v>0</v>
      </c>
    </row>
    <row r="28" spans="1:8" ht="8.25" customHeight="1" hidden="1">
      <c r="A28" s="64"/>
      <c r="B28" s="120"/>
      <c r="C28" s="130"/>
      <c r="D28" s="138"/>
      <c r="E28" s="92"/>
      <c r="F28" s="130"/>
      <c r="G28" s="138"/>
      <c r="H28" s="24"/>
    </row>
    <row r="29" spans="1:8" ht="13.5" customHeight="1" hidden="1">
      <c r="A29" s="30" t="s">
        <v>58</v>
      </c>
      <c r="B29" s="26">
        <f>SUM(B31)</f>
        <v>0</v>
      </c>
      <c r="C29" s="26"/>
      <c r="D29" s="145"/>
      <c r="E29" s="26">
        <f>SUM(E31)</f>
        <v>0</v>
      </c>
      <c r="F29" s="129"/>
      <c r="G29" s="140"/>
      <c r="H29" s="26">
        <f>SUM(H31)</f>
        <v>0</v>
      </c>
    </row>
    <row r="30" spans="1:8" ht="8.25" customHeight="1" hidden="1">
      <c r="A30" s="30"/>
      <c r="B30" s="123"/>
      <c r="C30" s="129"/>
      <c r="D30" s="140"/>
      <c r="E30" s="95"/>
      <c r="F30" s="129"/>
      <c r="G30" s="140"/>
      <c r="H30" s="26"/>
    </row>
    <row r="31" spans="1:8" ht="13.5" customHeight="1" hidden="1">
      <c r="A31" s="73" t="s">
        <v>61</v>
      </c>
      <c r="B31" s="121">
        <v>0</v>
      </c>
      <c r="C31" s="181"/>
      <c r="D31" s="182"/>
      <c r="E31" s="121"/>
      <c r="F31" s="181"/>
      <c r="G31" s="182"/>
      <c r="H31" s="183">
        <v>0</v>
      </c>
    </row>
    <row r="35" ht="16.5" customHeight="1"/>
    <row r="36" spans="1:7" s="37" customFormat="1" ht="16.5" customHeight="1">
      <c r="A36" s="36"/>
      <c r="B36" s="36"/>
      <c r="C36" s="36"/>
      <c r="D36" s="36"/>
      <c r="E36" s="36"/>
      <c r="F36" s="36"/>
      <c r="G36" s="36"/>
    </row>
    <row r="37" spans="1:7" s="37" customFormat="1" ht="16.5">
      <c r="A37" s="36"/>
      <c r="B37" s="36"/>
      <c r="C37" s="36"/>
      <c r="D37" s="36"/>
      <c r="E37" s="36"/>
      <c r="F37" s="36"/>
      <c r="G37" s="36"/>
    </row>
    <row r="38" spans="3:7" s="37" customFormat="1" ht="16.5">
      <c r="C38" s="36"/>
      <c r="D38" s="36"/>
      <c r="E38" s="36"/>
      <c r="F38" s="36"/>
      <c r="G38" s="36"/>
    </row>
    <row r="39" spans="1:7" s="37" customFormat="1" ht="16.5">
      <c r="A39" s="57"/>
      <c r="B39" s="57"/>
      <c r="C39" s="36"/>
      <c r="D39" s="36"/>
      <c r="E39" s="36"/>
      <c r="F39" s="36"/>
      <c r="G39" s="36"/>
    </row>
    <row r="40" spans="1:2" s="37" customFormat="1" ht="39.75" customHeight="1">
      <c r="A40" s="36"/>
      <c r="B40" s="36"/>
    </row>
    <row r="41" s="37" customFormat="1" ht="16.5"/>
    <row r="42" s="37" customFormat="1" ht="16.5"/>
    <row r="43" s="37" customFormat="1" ht="14.25" customHeight="1"/>
    <row r="44" s="37" customFormat="1" ht="14.25" customHeight="1"/>
    <row r="45" s="37" customFormat="1" ht="14.25" customHeight="1"/>
    <row r="46" s="37" customFormat="1" ht="14.25" customHeight="1"/>
    <row r="47" s="37" customFormat="1" ht="14.25" customHeight="1"/>
    <row r="48" s="37" customFormat="1" ht="14.25" customHeight="1"/>
    <row r="49" s="37" customFormat="1" ht="14.25" customHeight="1"/>
    <row r="50" s="37" customFormat="1" ht="14.25" customHeight="1"/>
    <row r="51" s="37" customFormat="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spans="1:7" ht="14.25" customHeight="1">
      <c r="A61" s="37"/>
      <c r="B61" s="37"/>
      <c r="C61" s="37"/>
      <c r="D61" s="37"/>
      <c r="E61" s="37"/>
      <c r="F61" s="37"/>
      <c r="G61" s="37"/>
    </row>
    <row r="62" spans="1:7" ht="14.25" customHeight="1">
      <c r="A62" s="37"/>
      <c r="B62" s="37"/>
      <c r="C62" s="37"/>
      <c r="D62" s="37"/>
      <c r="E62" s="37"/>
      <c r="F62" s="37"/>
      <c r="G62" s="37"/>
    </row>
    <row r="63" spans="1:7" ht="14.25" customHeight="1">
      <c r="A63" s="37"/>
      <c r="B63" s="37"/>
      <c r="C63" s="37"/>
      <c r="D63" s="37"/>
      <c r="E63" s="37"/>
      <c r="F63" s="37"/>
      <c r="G63" s="37"/>
    </row>
    <row r="64" spans="1:7" ht="14.25" customHeight="1">
      <c r="A64" s="37"/>
      <c r="B64" s="37"/>
      <c r="C64" s="37"/>
      <c r="D64" s="37"/>
      <c r="E64" s="37"/>
      <c r="F64" s="37"/>
      <c r="G64" s="37"/>
    </row>
    <row r="65" spans="1:7" ht="14.25" customHeight="1">
      <c r="A65" s="37"/>
      <c r="B65" s="37"/>
      <c r="C65" s="37"/>
      <c r="D65" s="37"/>
      <c r="E65" s="37"/>
      <c r="F65" s="37"/>
      <c r="G65" s="37"/>
    </row>
    <row r="66" spans="1:7" ht="14.25" customHeight="1">
      <c r="A66" s="37"/>
      <c r="B66" s="37"/>
      <c r="C66" s="37"/>
      <c r="D66" s="37"/>
      <c r="E66" s="37"/>
      <c r="F66" s="37"/>
      <c r="G66" s="37"/>
    </row>
    <row r="67" spans="1:7" ht="14.25" customHeight="1">
      <c r="A67" s="37"/>
      <c r="B67" s="37"/>
      <c r="C67" s="37"/>
      <c r="D67" s="37"/>
      <c r="E67" s="37"/>
      <c r="F67" s="37"/>
      <c r="G67" s="37"/>
    </row>
    <row r="68" spans="1:7" ht="14.25" customHeight="1">
      <c r="A68" s="37"/>
      <c r="B68" s="37"/>
      <c r="C68" s="37"/>
      <c r="D68" s="37"/>
      <c r="E68" s="37"/>
      <c r="F68" s="37"/>
      <c r="G68" s="37"/>
    </row>
    <row r="69" spans="1:7" ht="14.25" customHeight="1">
      <c r="A69" s="37"/>
      <c r="B69" s="37"/>
      <c r="C69" s="37"/>
      <c r="D69" s="37"/>
      <c r="E69" s="37"/>
      <c r="F69" s="37"/>
      <c r="G69" s="37"/>
    </row>
    <row r="70" spans="1:7" ht="14.25" customHeight="1">
      <c r="A70" s="37"/>
      <c r="B70" s="37"/>
      <c r="C70" s="37"/>
      <c r="D70" s="37"/>
      <c r="E70" s="37"/>
      <c r="F70" s="37"/>
      <c r="G70" s="37"/>
    </row>
    <row r="71" spans="1:7" ht="14.25" customHeight="1">
      <c r="A71" s="37"/>
      <c r="B71" s="37"/>
      <c r="C71" s="37"/>
      <c r="D71" s="37"/>
      <c r="E71" s="37"/>
      <c r="F71" s="37"/>
      <c r="G71" s="37"/>
    </row>
    <row r="72" spans="1:7" ht="16.5">
      <c r="A72" s="37"/>
      <c r="B72" s="37"/>
      <c r="C72" s="37"/>
      <c r="D72" s="37"/>
      <c r="E72" s="37"/>
      <c r="F72" s="37"/>
      <c r="G72" s="37"/>
    </row>
    <row r="73" spans="1:7" ht="16.5">
      <c r="A73" s="37"/>
      <c r="B73" s="37"/>
      <c r="C73" s="37"/>
      <c r="D73" s="37"/>
      <c r="E73" s="37"/>
      <c r="F73" s="37"/>
      <c r="G73" s="37"/>
    </row>
    <row r="74" spans="1:7" ht="16.5">
      <c r="A74" s="37"/>
      <c r="B74" s="37"/>
      <c r="C74" s="37"/>
      <c r="D74" s="37"/>
      <c r="E74" s="37"/>
      <c r="F74" s="37"/>
      <c r="G74" s="37"/>
    </row>
    <row r="75" spans="1:7" ht="16.5">
      <c r="A75" s="37"/>
      <c r="B75" s="37"/>
      <c r="C75" s="37"/>
      <c r="D75" s="37"/>
      <c r="E75" s="37"/>
      <c r="F75" s="37"/>
      <c r="G75" s="37"/>
    </row>
    <row r="76" spans="1:7" ht="16.5">
      <c r="A76" s="37"/>
      <c r="B76" s="37"/>
      <c r="C76" s="37"/>
      <c r="D76" s="37"/>
      <c r="E76" s="37"/>
      <c r="F76" s="37"/>
      <c r="G76" s="37"/>
    </row>
  </sheetData>
  <printOptions horizontalCentered="1"/>
  <pageMargins left="0.5905511811023623" right="0.7874015748031497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34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14.875" style="37" customWidth="1"/>
    <col min="10" max="16384" width="14.875" style="22" customWidth="1"/>
  </cols>
  <sheetData>
    <row r="1" spans="1:9" s="17" customFormat="1" ht="24" customHeight="1">
      <c r="A1" s="15" t="s">
        <v>148</v>
      </c>
      <c r="B1" s="15"/>
      <c r="C1" s="16"/>
      <c r="D1" s="16"/>
      <c r="E1" s="16"/>
      <c r="F1" s="16"/>
      <c r="G1" s="16"/>
      <c r="H1" s="16"/>
      <c r="I1" s="52"/>
    </row>
    <row r="2" spans="1:9" s="17" customFormat="1" ht="23.25" customHeight="1">
      <c r="A2" s="7" t="s">
        <v>0</v>
      </c>
      <c r="B2" s="112" t="s">
        <v>97</v>
      </c>
      <c r="C2" s="18" t="s">
        <v>96</v>
      </c>
      <c r="D2" s="19"/>
      <c r="E2" s="117" t="s">
        <v>100</v>
      </c>
      <c r="F2" s="20" t="s">
        <v>30</v>
      </c>
      <c r="G2" s="20"/>
      <c r="H2" s="87" t="s">
        <v>90</v>
      </c>
      <c r="I2" s="52"/>
    </row>
    <row r="3" spans="1:8" ht="18" customHeight="1">
      <c r="A3" s="9" t="s">
        <v>56</v>
      </c>
      <c r="B3" s="115" t="s">
        <v>98</v>
      </c>
      <c r="C3" s="20" t="s">
        <v>2</v>
      </c>
      <c r="D3" s="116" t="s">
        <v>3</v>
      </c>
      <c r="E3" s="118" t="s">
        <v>98</v>
      </c>
      <c r="F3" s="20" t="s">
        <v>2</v>
      </c>
      <c r="G3" s="20" t="s">
        <v>3</v>
      </c>
      <c r="H3" s="21" t="s">
        <v>4</v>
      </c>
    </row>
    <row r="4" spans="1:8" ht="13.5" customHeight="1" hidden="1">
      <c r="A4" s="10" t="s">
        <v>5</v>
      </c>
      <c r="B4" s="10"/>
      <c r="C4" s="26">
        <v>300</v>
      </c>
      <c r="D4" s="41">
        <v>500</v>
      </c>
      <c r="E4" s="41"/>
      <c r="F4" s="41">
        <v>445</v>
      </c>
      <c r="G4" s="41" t="s">
        <v>31</v>
      </c>
      <c r="H4" s="38">
        <v>44309</v>
      </c>
    </row>
    <row r="5" spans="1:8" ht="13.5" customHeight="1" hidden="1">
      <c r="A5" s="10" t="s">
        <v>6</v>
      </c>
      <c r="B5" s="10"/>
      <c r="C5" s="26">
        <v>11237</v>
      </c>
      <c r="D5" s="41">
        <v>427</v>
      </c>
      <c r="E5" s="41"/>
      <c r="F5" s="41">
        <v>15736</v>
      </c>
      <c r="G5" s="41" t="s">
        <v>31</v>
      </c>
      <c r="H5" s="38">
        <v>283950</v>
      </c>
    </row>
    <row r="6" spans="1:8" ht="13.5" customHeight="1" hidden="1">
      <c r="A6" s="10" t="s">
        <v>7</v>
      </c>
      <c r="B6" s="10"/>
      <c r="C6" s="26">
        <v>846</v>
      </c>
      <c r="D6" s="41">
        <v>755</v>
      </c>
      <c r="E6" s="41"/>
      <c r="F6" s="41">
        <v>5063</v>
      </c>
      <c r="G6" s="41">
        <v>140</v>
      </c>
      <c r="H6" s="38">
        <v>87131</v>
      </c>
    </row>
    <row r="7" spans="1:8" ht="15" customHeight="1" hidden="1">
      <c r="A7" s="10" t="s">
        <v>8</v>
      </c>
      <c r="B7" s="10"/>
      <c r="C7" s="26">
        <v>20</v>
      </c>
      <c r="D7" s="26">
        <v>0</v>
      </c>
      <c r="E7" s="26"/>
      <c r="F7" s="26">
        <v>2440</v>
      </c>
      <c r="G7" s="41">
        <v>0</v>
      </c>
      <c r="H7" s="38">
        <v>20216</v>
      </c>
    </row>
    <row r="8" spans="1:8" ht="15" customHeight="1" hidden="1">
      <c r="A8" s="10" t="s">
        <v>32</v>
      </c>
      <c r="B8" s="10"/>
      <c r="C8" s="26">
        <v>5396</v>
      </c>
      <c r="D8" s="26">
        <v>2576</v>
      </c>
      <c r="E8" s="26"/>
      <c r="F8" s="26">
        <v>5591</v>
      </c>
      <c r="G8" s="41">
        <v>400</v>
      </c>
      <c r="H8" s="38">
        <v>353727</v>
      </c>
    </row>
    <row r="9" spans="1:8" ht="15" customHeight="1" hidden="1">
      <c r="A9" s="10" t="s">
        <v>35</v>
      </c>
      <c r="B9" s="10"/>
      <c r="C9" s="29">
        <v>310</v>
      </c>
      <c r="D9" s="29">
        <v>800</v>
      </c>
      <c r="E9" s="29"/>
      <c r="F9" s="29">
        <v>7780</v>
      </c>
      <c r="G9" s="29">
        <v>1155</v>
      </c>
      <c r="H9" s="29">
        <v>174363</v>
      </c>
    </row>
    <row r="10" spans="1:8" ht="15" customHeight="1" hidden="1">
      <c r="A10" s="10" t="s">
        <v>36</v>
      </c>
      <c r="B10" s="41">
        <f aca="true" t="shared" si="0" ref="B10:B19">SUM(C10,D10)</f>
        <v>1234</v>
      </c>
      <c r="C10" s="29">
        <v>711</v>
      </c>
      <c r="D10" s="37">
        <v>523</v>
      </c>
      <c r="E10" s="41">
        <f aca="true" t="shared" si="1" ref="E10:E19">SUM(F10,G10)</f>
        <v>1676</v>
      </c>
      <c r="F10" s="37">
        <v>1676</v>
      </c>
      <c r="G10" s="37">
        <v>0</v>
      </c>
      <c r="H10" s="37">
        <v>87121</v>
      </c>
    </row>
    <row r="11" spans="1:8" ht="15" customHeight="1" hidden="1">
      <c r="A11" s="10" t="s">
        <v>54</v>
      </c>
      <c r="B11" s="41">
        <f t="shared" si="0"/>
        <v>650</v>
      </c>
      <c r="C11" s="29">
        <v>0</v>
      </c>
      <c r="D11" s="37">
        <v>650</v>
      </c>
      <c r="E11" s="41">
        <f t="shared" si="1"/>
        <v>0</v>
      </c>
      <c r="F11" s="37">
        <v>0</v>
      </c>
      <c r="G11" s="37">
        <v>0</v>
      </c>
      <c r="H11" s="37">
        <v>19500</v>
      </c>
    </row>
    <row r="12" spans="1:8" ht="15" customHeight="1" hidden="1">
      <c r="A12" s="64" t="s">
        <v>109</v>
      </c>
      <c r="B12" s="41">
        <f t="shared" si="0"/>
        <v>0</v>
      </c>
      <c r="C12" s="53">
        <v>0</v>
      </c>
      <c r="D12" s="65">
        <v>0</v>
      </c>
      <c r="E12" s="41">
        <f t="shared" si="1"/>
        <v>0</v>
      </c>
      <c r="F12" s="65">
        <v>0</v>
      </c>
      <c r="G12" s="65">
        <v>0</v>
      </c>
      <c r="H12" s="65">
        <v>0</v>
      </c>
    </row>
    <row r="13" spans="1:9" s="17" customFormat="1" ht="12.75" customHeight="1" hidden="1">
      <c r="A13" s="2" t="s">
        <v>110</v>
      </c>
      <c r="B13" s="111">
        <f t="shared" si="0"/>
        <v>16649</v>
      </c>
      <c r="C13" s="186">
        <v>16101</v>
      </c>
      <c r="D13" s="52">
        <v>548</v>
      </c>
      <c r="E13" s="111">
        <f t="shared" si="1"/>
        <v>22780</v>
      </c>
      <c r="F13" s="52">
        <v>22055</v>
      </c>
      <c r="G13" s="52">
        <v>725</v>
      </c>
      <c r="H13" s="52">
        <v>1066803</v>
      </c>
      <c r="I13" s="52"/>
    </row>
    <row r="14" spans="1:9" s="17" customFormat="1" ht="15" customHeight="1" hidden="1">
      <c r="A14" s="2" t="s">
        <v>111</v>
      </c>
      <c r="B14" s="111">
        <f t="shared" si="0"/>
        <v>0</v>
      </c>
      <c r="C14" s="186"/>
      <c r="D14" s="52"/>
      <c r="E14" s="111">
        <f t="shared" si="1"/>
        <v>0</v>
      </c>
      <c r="F14" s="52"/>
      <c r="G14" s="52"/>
      <c r="H14" s="80">
        <v>0</v>
      </c>
      <c r="I14" s="52"/>
    </row>
    <row r="15" spans="1:9" s="237" customFormat="1" ht="12.75" customHeight="1" hidden="1">
      <c r="A15" s="232" t="s">
        <v>112</v>
      </c>
      <c r="B15" s="233">
        <f t="shared" si="0"/>
        <v>0</v>
      </c>
      <c r="C15" s="234"/>
      <c r="D15" s="235"/>
      <c r="E15" s="233">
        <f t="shared" si="1"/>
        <v>0</v>
      </c>
      <c r="F15" s="235"/>
      <c r="G15" s="235"/>
      <c r="H15" s="236">
        <v>0</v>
      </c>
      <c r="I15" s="235"/>
    </row>
    <row r="16" spans="1:9" s="237" customFormat="1" ht="12.75" customHeight="1" hidden="1">
      <c r="A16" s="232" t="s">
        <v>113</v>
      </c>
      <c r="B16" s="233">
        <f t="shared" si="0"/>
        <v>5928</v>
      </c>
      <c r="C16" s="234">
        <v>5928</v>
      </c>
      <c r="D16" s="235"/>
      <c r="E16" s="233">
        <f t="shared" si="1"/>
        <v>7749</v>
      </c>
      <c r="F16" s="235">
        <v>7749</v>
      </c>
      <c r="G16" s="235"/>
      <c r="H16" s="227">
        <v>749974</v>
      </c>
      <c r="I16" s="235"/>
    </row>
    <row r="17" spans="1:9" s="237" customFormat="1" ht="12.75" customHeight="1">
      <c r="A17" s="232" t="s">
        <v>114</v>
      </c>
      <c r="B17" s="233">
        <f t="shared" si="0"/>
        <v>2610</v>
      </c>
      <c r="C17" s="234">
        <v>2610</v>
      </c>
      <c r="D17" s="235"/>
      <c r="E17" s="233">
        <f t="shared" si="1"/>
        <v>3099</v>
      </c>
      <c r="F17" s="235">
        <v>3099</v>
      </c>
      <c r="G17" s="235"/>
      <c r="H17" s="227">
        <v>176900</v>
      </c>
      <c r="I17" s="235"/>
    </row>
    <row r="18" spans="1:9" s="237" customFormat="1" ht="12.75" customHeight="1">
      <c r="A18" s="232" t="s">
        <v>131</v>
      </c>
      <c r="B18" s="233">
        <f t="shared" si="0"/>
        <v>1236</v>
      </c>
      <c r="C18" s="238">
        <v>1236</v>
      </c>
      <c r="D18" s="242"/>
      <c r="E18" s="233">
        <f t="shared" si="1"/>
        <v>1336</v>
      </c>
      <c r="F18" s="239">
        <v>1336</v>
      </c>
      <c r="G18" s="239"/>
      <c r="H18" s="235">
        <v>95312</v>
      </c>
      <c r="I18" s="235"/>
    </row>
    <row r="19" spans="1:9" s="237" customFormat="1" ht="12.75" customHeight="1">
      <c r="A19" s="232" t="s">
        <v>151</v>
      </c>
      <c r="B19" s="233">
        <f t="shared" si="0"/>
        <v>1155</v>
      </c>
      <c r="C19" s="238">
        <v>1155</v>
      </c>
      <c r="D19" s="242"/>
      <c r="E19" s="233">
        <f t="shared" si="1"/>
        <v>1067</v>
      </c>
      <c r="F19" s="239">
        <v>1067</v>
      </c>
      <c r="G19" s="239"/>
      <c r="H19" s="235">
        <v>117742</v>
      </c>
      <c r="I19" s="235"/>
    </row>
    <row r="20" spans="1:9" s="237" customFormat="1" ht="12.75" customHeight="1">
      <c r="A20" s="232" t="s">
        <v>168</v>
      </c>
      <c r="B20" s="233">
        <v>3188</v>
      </c>
      <c r="C20" s="238"/>
      <c r="D20" s="242"/>
      <c r="E20" s="233">
        <v>4376</v>
      </c>
      <c r="F20" s="239"/>
      <c r="G20" s="239"/>
      <c r="H20" s="235">
        <v>278619</v>
      </c>
      <c r="I20" s="235"/>
    </row>
    <row r="21" spans="1:9" s="237" customFormat="1" ht="12.75" customHeight="1">
      <c r="A21" s="232" t="s">
        <v>173</v>
      </c>
      <c r="B21" s="233">
        <f>B23+B29</f>
        <v>1195</v>
      </c>
      <c r="C21" s="236"/>
      <c r="D21" s="268"/>
      <c r="E21" s="233">
        <f>E23+E29</f>
        <v>306</v>
      </c>
      <c r="F21" s="236"/>
      <c r="G21" s="268"/>
      <c r="H21" s="236">
        <f>H23+H29</f>
        <v>50765</v>
      </c>
      <c r="I21" s="235"/>
    </row>
    <row r="22" spans="1:9" s="245" customFormat="1" ht="3.75" customHeight="1">
      <c r="A22" s="240"/>
      <c r="B22" s="241"/>
      <c r="C22" s="238"/>
      <c r="D22" s="242"/>
      <c r="E22" s="243"/>
      <c r="F22" s="238"/>
      <c r="G22" s="242"/>
      <c r="H22" s="234"/>
      <c r="I22" s="244"/>
    </row>
    <row r="23" spans="1:9" s="237" customFormat="1" ht="12.75" customHeight="1">
      <c r="A23" s="246" t="s">
        <v>57</v>
      </c>
      <c r="B23" s="233">
        <f>SUM(B25:B27)</f>
        <v>1190</v>
      </c>
      <c r="C23" s="236"/>
      <c r="D23" s="268"/>
      <c r="E23" s="233">
        <f>SUM(E25:E27)</f>
        <v>0</v>
      </c>
      <c r="F23" s="236"/>
      <c r="G23" s="268"/>
      <c r="H23" s="236">
        <f>SUM(H25:H27)</f>
        <v>41800</v>
      </c>
      <c r="I23" s="235"/>
    </row>
    <row r="24" spans="1:9" s="245" customFormat="1" ht="3.75" customHeight="1">
      <c r="A24" s="247"/>
      <c r="B24" s="189"/>
      <c r="C24" s="238"/>
      <c r="D24" s="242"/>
      <c r="E24" s="243"/>
      <c r="F24" s="238"/>
      <c r="G24" s="242"/>
      <c r="H24" s="234"/>
      <c r="I24" s="244"/>
    </row>
    <row r="25" spans="1:9" s="237" customFormat="1" ht="12.75" customHeight="1" hidden="1">
      <c r="A25" s="232" t="s">
        <v>51</v>
      </c>
      <c r="B25" s="233">
        <v>0</v>
      </c>
      <c r="C25" s="238"/>
      <c r="D25" s="242"/>
      <c r="E25" s="233">
        <v>0</v>
      </c>
      <c r="F25" s="238"/>
      <c r="G25" s="242"/>
      <c r="H25" s="234">
        <v>0</v>
      </c>
      <c r="I25" s="235"/>
    </row>
    <row r="26" spans="1:9" s="237" customFormat="1" ht="12.75" customHeight="1">
      <c r="A26" s="232" t="s">
        <v>34</v>
      </c>
      <c r="B26" s="233">
        <v>1190</v>
      </c>
      <c r="C26" s="238"/>
      <c r="D26" s="242"/>
      <c r="E26" s="233">
        <v>0</v>
      </c>
      <c r="F26" s="238"/>
      <c r="G26" s="242"/>
      <c r="H26" s="234">
        <v>41800</v>
      </c>
      <c r="I26" s="235"/>
    </row>
    <row r="27" spans="1:9" s="237" customFormat="1" ht="12.75" customHeight="1" hidden="1">
      <c r="A27" s="232" t="s">
        <v>50</v>
      </c>
      <c r="B27" s="233">
        <v>0</v>
      </c>
      <c r="C27" s="238"/>
      <c r="D27" s="242"/>
      <c r="E27" s="233">
        <v>0</v>
      </c>
      <c r="F27" s="238"/>
      <c r="G27" s="242"/>
      <c r="H27" s="234">
        <v>0</v>
      </c>
      <c r="I27" s="235"/>
    </row>
    <row r="28" spans="1:9" s="245" customFormat="1" ht="3.75" customHeight="1">
      <c r="A28" s="232"/>
      <c r="B28" s="248"/>
      <c r="C28" s="238"/>
      <c r="D28" s="242"/>
      <c r="E28" s="243"/>
      <c r="F28" s="238"/>
      <c r="G28" s="242"/>
      <c r="H28" s="234"/>
      <c r="I28" s="244"/>
    </row>
    <row r="29" spans="1:9" s="237" customFormat="1" ht="12.75" customHeight="1">
      <c r="A29" s="246" t="s">
        <v>162</v>
      </c>
      <c r="B29" s="233">
        <f>SUM(B31:B34)</f>
        <v>5</v>
      </c>
      <c r="C29" s="238"/>
      <c r="D29" s="242"/>
      <c r="E29" s="233">
        <f>SUM(E31:E34)</f>
        <v>306</v>
      </c>
      <c r="F29" s="236"/>
      <c r="G29" s="268"/>
      <c r="H29" s="236">
        <f>SUM(H31:H34)</f>
        <v>8965</v>
      </c>
      <c r="I29" s="235"/>
    </row>
    <row r="30" spans="1:9" s="245" customFormat="1" ht="3.75" customHeight="1">
      <c r="A30" s="249"/>
      <c r="B30" s="250"/>
      <c r="C30" s="238"/>
      <c r="D30" s="242"/>
      <c r="E30" s="243"/>
      <c r="F30" s="238"/>
      <c r="G30" s="242"/>
      <c r="H30" s="234"/>
      <c r="I30" s="244"/>
    </row>
    <row r="31" spans="1:9" s="237" customFormat="1" ht="12.75" customHeight="1">
      <c r="A31" s="232" t="s">
        <v>163</v>
      </c>
      <c r="B31" s="233">
        <v>5</v>
      </c>
      <c r="C31" s="238"/>
      <c r="D31" s="242"/>
      <c r="E31" s="233">
        <v>70</v>
      </c>
      <c r="F31" s="238"/>
      <c r="G31" s="242"/>
      <c r="H31" s="234">
        <v>3600</v>
      </c>
      <c r="I31" s="235"/>
    </row>
    <row r="32" spans="1:9" s="237" customFormat="1" ht="12.75" customHeight="1">
      <c r="A32" s="251" t="s">
        <v>81</v>
      </c>
      <c r="B32" s="233">
        <v>0</v>
      </c>
      <c r="C32" s="238"/>
      <c r="D32" s="242"/>
      <c r="E32" s="233">
        <v>191</v>
      </c>
      <c r="F32" s="238"/>
      <c r="G32" s="242"/>
      <c r="H32" s="234">
        <v>5080</v>
      </c>
      <c r="I32" s="235"/>
    </row>
    <row r="33" spans="1:9" s="237" customFormat="1" ht="12.75" customHeight="1">
      <c r="A33" s="232" t="s">
        <v>133</v>
      </c>
      <c r="B33" s="233">
        <v>0</v>
      </c>
      <c r="C33" s="238"/>
      <c r="D33" s="242"/>
      <c r="E33" s="233">
        <v>15</v>
      </c>
      <c r="F33" s="238"/>
      <c r="G33" s="242"/>
      <c r="H33" s="234">
        <v>75</v>
      </c>
      <c r="I33" s="235"/>
    </row>
    <row r="34" spans="1:9" s="237" customFormat="1" ht="12.75" customHeight="1">
      <c r="A34" s="252" t="s">
        <v>82</v>
      </c>
      <c r="B34" s="253">
        <v>0</v>
      </c>
      <c r="C34" s="254"/>
      <c r="D34" s="255"/>
      <c r="E34" s="253">
        <v>30</v>
      </c>
      <c r="F34" s="254"/>
      <c r="G34" s="255"/>
      <c r="H34" s="256">
        <v>210</v>
      </c>
      <c r="I34" s="235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printOptions horizontalCentered="1"/>
  <pageMargins left="0.5905511811023623" right="0.7874015748031497" top="4.330708661417323" bottom="0.5905511811023623" header="0.31496062992125984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33"/>
  <sheetViews>
    <sheetView zoomScale="78" zoomScaleNormal="78" workbookViewId="0" topLeftCell="A1">
      <selection activeCell="E44" sqref="E44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37" customWidth="1"/>
    <col min="10" max="16384" width="14.875" style="22" customWidth="1"/>
  </cols>
  <sheetData>
    <row r="1" spans="1:9" s="17" customFormat="1" ht="44.25" customHeight="1">
      <c r="A1" s="15" t="s">
        <v>138</v>
      </c>
      <c r="B1" s="15"/>
      <c r="C1" s="16"/>
      <c r="D1" s="16"/>
      <c r="E1" s="16"/>
      <c r="F1" s="16"/>
      <c r="G1" s="16"/>
      <c r="H1" s="16"/>
      <c r="I1" s="52"/>
    </row>
    <row r="2" spans="1:9" s="17" customFormat="1" ht="23.25" customHeight="1">
      <c r="A2" s="7" t="s">
        <v>0</v>
      </c>
      <c r="B2" s="112" t="s">
        <v>97</v>
      </c>
      <c r="C2" s="18" t="s">
        <v>96</v>
      </c>
      <c r="D2" s="19"/>
      <c r="E2" s="117" t="s">
        <v>100</v>
      </c>
      <c r="F2" s="20" t="s">
        <v>30</v>
      </c>
      <c r="G2" s="20"/>
      <c r="H2" s="87" t="s">
        <v>90</v>
      </c>
      <c r="I2" s="52"/>
    </row>
    <row r="3" spans="1:8" ht="18" customHeight="1">
      <c r="A3" s="9" t="s">
        <v>56</v>
      </c>
      <c r="B3" s="115" t="s">
        <v>98</v>
      </c>
      <c r="C3" s="20" t="s">
        <v>2</v>
      </c>
      <c r="D3" s="116" t="s">
        <v>3</v>
      </c>
      <c r="E3" s="118" t="s">
        <v>98</v>
      </c>
      <c r="F3" s="20" t="s">
        <v>2</v>
      </c>
      <c r="G3" s="20" t="s">
        <v>3</v>
      </c>
      <c r="H3" s="21" t="s">
        <v>4</v>
      </c>
    </row>
    <row r="4" spans="1:8" ht="15" customHeight="1" hidden="1">
      <c r="A4" s="10" t="s">
        <v>5</v>
      </c>
      <c r="B4" s="10"/>
      <c r="C4" s="26">
        <v>0</v>
      </c>
      <c r="D4" s="41">
        <v>2241</v>
      </c>
      <c r="E4" s="41"/>
      <c r="F4" s="41">
        <v>340</v>
      </c>
      <c r="G4" s="41">
        <v>840</v>
      </c>
      <c r="H4" s="38">
        <v>153300</v>
      </c>
    </row>
    <row r="5" spans="1:8" ht="15" customHeight="1" hidden="1">
      <c r="A5" s="10" t="s">
        <v>6</v>
      </c>
      <c r="B5" s="10"/>
      <c r="C5" s="26">
        <v>30</v>
      </c>
      <c r="D5" s="41">
        <v>1038</v>
      </c>
      <c r="E5" s="41"/>
      <c r="F5" s="41">
        <v>400</v>
      </c>
      <c r="G5" s="41">
        <v>2051</v>
      </c>
      <c r="H5" s="38">
        <v>95370</v>
      </c>
    </row>
    <row r="6" spans="1:8" ht="15" customHeight="1" hidden="1">
      <c r="A6" s="10" t="s">
        <v>7</v>
      </c>
      <c r="B6" s="10"/>
      <c r="C6" s="26">
        <v>1550</v>
      </c>
      <c r="D6" s="41">
        <v>4109</v>
      </c>
      <c r="E6" s="41"/>
      <c r="F6" s="41">
        <v>580</v>
      </c>
      <c r="G6" s="41">
        <v>2265</v>
      </c>
      <c r="H6" s="38">
        <v>484430</v>
      </c>
    </row>
    <row r="7" spans="1:8" ht="15" customHeight="1" hidden="1">
      <c r="A7" s="10" t="s">
        <v>8</v>
      </c>
      <c r="B7" s="10"/>
      <c r="C7" s="26">
        <v>0</v>
      </c>
      <c r="D7" s="26">
        <v>0</v>
      </c>
      <c r="E7" s="26"/>
      <c r="F7" s="26">
        <v>0</v>
      </c>
      <c r="G7" s="41">
        <v>298</v>
      </c>
      <c r="H7" s="38">
        <v>3082</v>
      </c>
    </row>
    <row r="8" spans="1:8" ht="15" customHeight="1" hidden="1">
      <c r="A8" s="10" t="s">
        <v>32</v>
      </c>
      <c r="B8" s="10"/>
      <c r="C8" s="26">
        <v>1400</v>
      </c>
      <c r="D8" s="26">
        <v>810</v>
      </c>
      <c r="E8" s="26"/>
      <c r="F8" s="26">
        <v>645</v>
      </c>
      <c r="G8" s="41">
        <v>200</v>
      </c>
      <c r="H8" s="38">
        <v>198300</v>
      </c>
    </row>
    <row r="9" spans="1:8" ht="15" customHeight="1" hidden="1">
      <c r="A9" s="10" t="s">
        <v>35</v>
      </c>
      <c r="B9" s="10"/>
      <c r="C9" s="24">
        <v>385</v>
      </c>
      <c r="D9" s="25">
        <v>1050</v>
      </c>
      <c r="E9" s="25"/>
      <c r="F9" s="25">
        <v>313</v>
      </c>
      <c r="G9" s="25">
        <v>0</v>
      </c>
      <c r="H9" s="24">
        <v>67404</v>
      </c>
    </row>
    <row r="10" spans="1:8" ht="15" customHeight="1" hidden="1">
      <c r="A10" s="10" t="s">
        <v>36</v>
      </c>
      <c r="B10" s="41">
        <f>SUM(C10,D10)</f>
        <v>384</v>
      </c>
      <c r="C10" s="25">
        <v>0</v>
      </c>
      <c r="D10" s="25">
        <v>384</v>
      </c>
      <c r="E10" s="41">
        <f aca="true" t="shared" si="0" ref="E10:E19">SUM(F10,G10)</f>
        <v>628</v>
      </c>
      <c r="F10" s="39">
        <v>0</v>
      </c>
      <c r="G10" s="39">
        <v>628</v>
      </c>
      <c r="H10" s="39">
        <v>10669</v>
      </c>
    </row>
    <row r="11" spans="1:8" ht="15" customHeight="1" hidden="1">
      <c r="A11" s="10" t="s">
        <v>54</v>
      </c>
      <c r="B11" s="41">
        <f aca="true" t="shared" si="1" ref="B11:B17">SUM(C11,D11)</f>
        <v>4750</v>
      </c>
      <c r="C11" s="25">
        <v>0</v>
      </c>
      <c r="D11" s="25">
        <v>4750</v>
      </c>
      <c r="E11" s="41">
        <f t="shared" si="0"/>
        <v>1508</v>
      </c>
      <c r="F11" s="39">
        <v>235</v>
      </c>
      <c r="G11" s="39">
        <v>1273</v>
      </c>
      <c r="H11" s="39">
        <v>356600</v>
      </c>
    </row>
    <row r="12" spans="1:8" ht="14.25" customHeight="1" hidden="1">
      <c r="A12" s="64" t="s">
        <v>109</v>
      </c>
      <c r="B12" s="41">
        <f t="shared" si="1"/>
        <v>0</v>
      </c>
      <c r="C12" s="25">
        <v>0</v>
      </c>
      <c r="D12" s="25">
        <v>0</v>
      </c>
      <c r="E12" s="41">
        <f t="shared" si="0"/>
        <v>136</v>
      </c>
      <c r="F12" s="39">
        <v>0</v>
      </c>
      <c r="G12" s="39">
        <v>136</v>
      </c>
      <c r="H12" s="39">
        <v>4330</v>
      </c>
    </row>
    <row r="13" spans="1:8" ht="14.25" customHeight="1" hidden="1">
      <c r="A13" s="64" t="s">
        <v>110</v>
      </c>
      <c r="B13" s="41">
        <f t="shared" si="1"/>
        <v>2265</v>
      </c>
      <c r="C13" s="25">
        <v>910</v>
      </c>
      <c r="D13" s="25">
        <v>1355</v>
      </c>
      <c r="E13" s="41">
        <f t="shared" si="0"/>
        <v>3211</v>
      </c>
      <c r="F13" s="39">
        <v>800</v>
      </c>
      <c r="G13" s="39">
        <v>2411</v>
      </c>
      <c r="H13" s="39">
        <v>126356</v>
      </c>
    </row>
    <row r="14" spans="1:8" ht="13.5" customHeight="1" hidden="1">
      <c r="A14" s="64" t="s">
        <v>111</v>
      </c>
      <c r="B14" s="41">
        <f t="shared" si="1"/>
        <v>0</v>
      </c>
      <c r="C14" s="25"/>
      <c r="D14" s="25"/>
      <c r="E14" s="41">
        <f t="shared" si="0"/>
        <v>130</v>
      </c>
      <c r="F14" s="39">
        <v>130</v>
      </c>
      <c r="G14" s="39"/>
      <c r="H14" s="39">
        <v>3486</v>
      </c>
    </row>
    <row r="15" spans="1:8" ht="13.5" customHeight="1" hidden="1">
      <c r="A15" s="64" t="s">
        <v>112</v>
      </c>
      <c r="B15" s="41">
        <f t="shared" si="1"/>
        <v>0</v>
      </c>
      <c r="C15" s="25"/>
      <c r="D15" s="25"/>
      <c r="E15" s="41">
        <f t="shared" si="0"/>
        <v>0</v>
      </c>
      <c r="F15" s="39"/>
      <c r="G15" s="39"/>
      <c r="H15" s="39">
        <v>0</v>
      </c>
    </row>
    <row r="16" spans="1:8" ht="13.5" customHeight="1" hidden="1">
      <c r="A16" s="64" t="s">
        <v>113</v>
      </c>
      <c r="B16" s="41">
        <f t="shared" si="1"/>
        <v>11730</v>
      </c>
      <c r="C16" s="24">
        <v>11730</v>
      </c>
      <c r="D16" s="146"/>
      <c r="E16" s="41">
        <f t="shared" si="0"/>
        <v>6260</v>
      </c>
      <c r="F16" s="24">
        <v>6260</v>
      </c>
      <c r="G16" s="39"/>
      <c r="H16" s="39">
        <v>1029883</v>
      </c>
    </row>
    <row r="17" spans="1:8" ht="13.5" customHeight="1">
      <c r="A17" s="64" t="s">
        <v>114</v>
      </c>
      <c r="B17" s="41">
        <f t="shared" si="1"/>
        <v>1175</v>
      </c>
      <c r="C17" s="24">
        <v>1175</v>
      </c>
      <c r="D17" s="146"/>
      <c r="E17" s="41">
        <f t="shared" si="0"/>
        <v>170</v>
      </c>
      <c r="F17" s="24">
        <v>170</v>
      </c>
      <c r="G17" s="39"/>
      <c r="H17" s="39">
        <v>18970</v>
      </c>
    </row>
    <row r="18" spans="1:8" ht="13.5" customHeight="1">
      <c r="A18" s="64" t="s">
        <v>131</v>
      </c>
      <c r="B18" s="41">
        <f>SUM(C18,D18)</f>
        <v>2670</v>
      </c>
      <c r="C18" s="130">
        <v>2670</v>
      </c>
      <c r="D18" s="138"/>
      <c r="E18" s="41">
        <f t="shared" si="0"/>
        <v>965</v>
      </c>
      <c r="F18" s="130">
        <v>965</v>
      </c>
      <c r="G18" s="134"/>
      <c r="H18" s="39">
        <v>263780</v>
      </c>
    </row>
    <row r="19" spans="1:8" ht="13.5" customHeight="1">
      <c r="A19" s="64" t="s">
        <v>151</v>
      </c>
      <c r="B19" s="41">
        <f>SUM(C19,D19)</f>
        <v>1270</v>
      </c>
      <c r="C19" s="130">
        <v>1270</v>
      </c>
      <c r="D19" s="138"/>
      <c r="E19" s="41">
        <f t="shared" si="0"/>
        <v>70</v>
      </c>
      <c r="F19" s="130">
        <v>70</v>
      </c>
      <c r="G19" s="134"/>
      <c r="H19" s="39">
        <v>140397</v>
      </c>
    </row>
    <row r="20" spans="1:8" ht="13.5" customHeight="1">
      <c r="A20" s="64" t="s">
        <v>168</v>
      </c>
      <c r="B20" s="41">
        <v>4392</v>
      </c>
      <c r="C20" s="130"/>
      <c r="D20" s="138"/>
      <c r="E20" s="41">
        <v>880</v>
      </c>
      <c r="F20" s="130"/>
      <c r="G20" s="134"/>
      <c r="H20" s="39">
        <v>363920</v>
      </c>
    </row>
    <row r="21" spans="1:8" ht="13.5" customHeight="1">
      <c r="A21" s="64" t="s">
        <v>173</v>
      </c>
      <c r="B21" s="41">
        <f>B23</f>
        <v>880</v>
      </c>
      <c r="C21" s="26"/>
      <c r="D21" s="145"/>
      <c r="E21" s="41">
        <f>E23</f>
        <v>631</v>
      </c>
      <c r="F21" s="26"/>
      <c r="G21" s="145"/>
      <c r="H21" s="26">
        <f>H23</f>
        <v>143028</v>
      </c>
    </row>
    <row r="22" spans="1:8" ht="10.5" customHeight="1">
      <c r="A22" s="27"/>
      <c r="B22" s="108"/>
      <c r="C22" s="130"/>
      <c r="D22" s="138"/>
      <c r="E22" s="92"/>
      <c r="F22" s="130"/>
      <c r="G22" s="138"/>
      <c r="H22" s="53"/>
    </row>
    <row r="23" spans="1:8" ht="13.5" customHeight="1">
      <c r="A23" s="30" t="s">
        <v>57</v>
      </c>
      <c r="B23" s="41">
        <f>SUM(B26:B28)</f>
        <v>880</v>
      </c>
      <c r="C23" s="26"/>
      <c r="D23" s="145"/>
      <c r="E23" s="41">
        <f>SUM(E26:E28)</f>
        <v>631</v>
      </c>
      <c r="F23" s="26"/>
      <c r="G23" s="145"/>
      <c r="H23" s="26">
        <f>SUM(H26:H28)</f>
        <v>143028</v>
      </c>
    </row>
    <row r="24" spans="1:8" ht="10.5" customHeight="1">
      <c r="A24" s="69"/>
      <c r="B24" s="125"/>
      <c r="C24" s="130"/>
      <c r="D24" s="138"/>
      <c r="E24" s="92"/>
      <c r="F24" s="130"/>
      <c r="G24" s="138"/>
      <c r="H24" s="53"/>
    </row>
    <row r="25" spans="1:8" ht="15" customHeight="1" hidden="1">
      <c r="A25" s="64"/>
      <c r="B25" s="41"/>
      <c r="C25" s="130"/>
      <c r="D25" s="138"/>
      <c r="E25" s="41"/>
      <c r="F25" s="130"/>
      <c r="G25" s="138"/>
      <c r="H25" s="53"/>
    </row>
    <row r="26" spans="1:8" ht="13.5" customHeight="1">
      <c r="A26" s="64" t="s">
        <v>84</v>
      </c>
      <c r="B26" s="41">
        <v>600</v>
      </c>
      <c r="C26" s="130"/>
      <c r="D26" s="138"/>
      <c r="E26" s="41">
        <v>126</v>
      </c>
      <c r="F26" s="130"/>
      <c r="G26" s="138"/>
      <c r="H26" s="53">
        <v>42814</v>
      </c>
    </row>
    <row r="27" spans="1:8" ht="13.5" customHeight="1">
      <c r="A27" s="64" t="s">
        <v>68</v>
      </c>
      <c r="B27" s="41">
        <v>280</v>
      </c>
      <c r="C27" s="130"/>
      <c r="D27" s="138"/>
      <c r="E27" s="41">
        <v>365</v>
      </c>
      <c r="F27" s="130"/>
      <c r="G27" s="138"/>
      <c r="H27" s="53">
        <v>88130</v>
      </c>
    </row>
    <row r="28" spans="1:8" ht="13.5" customHeight="1">
      <c r="A28" s="73" t="s">
        <v>69</v>
      </c>
      <c r="B28" s="121">
        <v>0</v>
      </c>
      <c r="C28" s="133"/>
      <c r="D28" s="143"/>
      <c r="E28" s="121">
        <v>140</v>
      </c>
      <c r="F28" s="133"/>
      <c r="G28" s="143"/>
      <c r="H28" s="63">
        <v>12084</v>
      </c>
    </row>
    <row r="29" spans="1:8" ht="12" customHeight="1" hidden="1">
      <c r="A29" s="32"/>
      <c r="B29" s="124"/>
      <c r="C29" s="130"/>
      <c r="D29" s="138"/>
      <c r="E29" s="92"/>
      <c r="F29" s="130"/>
      <c r="G29" s="138"/>
      <c r="H29" s="29"/>
    </row>
    <row r="30" spans="1:8" ht="16.5" hidden="1">
      <c r="A30" s="30" t="s">
        <v>58</v>
      </c>
      <c r="B30" s="41">
        <f>SUM(C30,D30)</f>
        <v>0</v>
      </c>
      <c r="C30" s="130">
        <f>SUM(C32:C32)</f>
        <v>0</v>
      </c>
      <c r="D30" s="138"/>
      <c r="E30" s="41">
        <f>SUM(F30,G30)</f>
        <v>0</v>
      </c>
      <c r="F30" s="130">
        <f>SUM(F32:F32)</f>
        <v>0</v>
      </c>
      <c r="G30" s="138"/>
      <c r="H30" s="29">
        <f>SUM(H32:H32)</f>
        <v>0</v>
      </c>
    </row>
    <row r="31" spans="1:8" ht="12" customHeight="1" hidden="1">
      <c r="A31" s="32"/>
      <c r="B31" s="124"/>
      <c r="C31" s="130"/>
      <c r="D31" s="138"/>
      <c r="E31" s="92"/>
      <c r="F31" s="130"/>
      <c r="G31" s="138"/>
      <c r="H31" s="29"/>
    </row>
    <row r="32" spans="1:8" ht="16.5" hidden="1">
      <c r="A32" s="126" t="s">
        <v>83</v>
      </c>
      <c r="B32" s="121">
        <f>SUM(C32,D32)</f>
        <v>0</v>
      </c>
      <c r="C32" s="133">
        <v>0</v>
      </c>
      <c r="D32" s="143"/>
      <c r="E32" s="121">
        <f>SUM(F32,G32)</f>
        <v>0</v>
      </c>
      <c r="F32" s="133">
        <v>0</v>
      </c>
      <c r="G32" s="143"/>
      <c r="H32" s="44">
        <v>0</v>
      </c>
    </row>
    <row r="33" spans="1:8" ht="15" customHeight="1" hidden="1">
      <c r="A33" s="66"/>
      <c r="B33" s="66"/>
      <c r="C33" s="37"/>
      <c r="D33" s="37"/>
      <c r="E33" s="37"/>
      <c r="F33" s="37"/>
      <c r="G33" s="37"/>
      <c r="H33" s="37"/>
    </row>
  </sheetData>
  <printOptions horizontalCentered="1"/>
  <pageMargins left="0.5905511811023623" right="0.7874015748031497" top="4.330708661417323" bottom="0.7874015748031497" header="0.31496062992125984" footer="0.3149606299212598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31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22" customWidth="1"/>
    <col min="10" max="16384" width="14.875" style="22" customWidth="1"/>
  </cols>
  <sheetData>
    <row r="1" spans="1:9" s="17" customFormat="1" ht="41.25" customHeight="1">
      <c r="A1" s="15" t="s">
        <v>139</v>
      </c>
      <c r="B1" s="15"/>
      <c r="C1" s="16"/>
      <c r="D1" s="16"/>
      <c r="E1" s="16"/>
      <c r="F1" s="16"/>
      <c r="G1" s="16"/>
      <c r="H1" s="16"/>
      <c r="I1" s="52"/>
    </row>
    <row r="2" spans="1:9" s="17" customFormat="1" ht="21.75" customHeight="1">
      <c r="A2" s="7" t="s">
        <v>0</v>
      </c>
      <c r="B2" s="112" t="s">
        <v>97</v>
      </c>
      <c r="C2" s="18" t="s">
        <v>96</v>
      </c>
      <c r="D2" s="19"/>
      <c r="E2" s="117" t="s">
        <v>100</v>
      </c>
      <c r="F2" s="20" t="s">
        <v>30</v>
      </c>
      <c r="G2" s="20"/>
      <c r="H2" s="87" t="s">
        <v>90</v>
      </c>
      <c r="I2" s="285"/>
    </row>
    <row r="3" spans="1:9" ht="16.5" customHeight="1">
      <c r="A3" s="9" t="s">
        <v>56</v>
      </c>
      <c r="B3" s="115" t="s">
        <v>98</v>
      </c>
      <c r="C3" s="20" t="s">
        <v>2</v>
      </c>
      <c r="D3" s="116" t="s">
        <v>3</v>
      </c>
      <c r="E3" s="118" t="s">
        <v>98</v>
      </c>
      <c r="F3" s="20" t="s">
        <v>2</v>
      </c>
      <c r="G3" s="20" t="s">
        <v>3</v>
      </c>
      <c r="H3" s="21" t="s">
        <v>4</v>
      </c>
      <c r="I3" s="55"/>
    </row>
    <row r="4" spans="1:9" ht="13.5" customHeight="1" hidden="1">
      <c r="A4" s="10" t="s">
        <v>5</v>
      </c>
      <c r="B4" s="10"/>
      <c r="C4" s="24" t="s">
        <v>31</v>
      </c>
      <c r="D4" s="25">
        <v>200</v>
      </c>
      <c r="E4" s="25"/>
      <c r="F4" s="25" t="s">
        <v>31</v>
      </c>
      <c r="G4" s="25" t="s">
        <v>31</v>
      </c>
      <c r="H4" s="39">
        <v>16800</v>
      </c>
      <c r="I4" s="37"/>
    </row>
    <row r="5" spans="1:9" ht="13.5" customHeight="1" hidden="1">
      <c r="A5" s="10" t="s">
        <v>6</v>
      </c>
      <c r="B5" s="10"/>
      <c r="C5" s="24" t="s">
        <v>31</v>
      </c>
      <c r="D5" s="25">
        <v>190</v>
      </c>
      <c r="E5" s="25"/>
      <c r="F5" s="25" t="s">
        <v>31</v>
      </c>
      <c r="G5" s="25">
        <v>507</v>
      </c>
      <c r="H5" s="39">
        <v>5293</v>
      </c>
      <c r="I5" s="37"/>
    </row>
    <row r="6" spans="1:9" ht="13.5" customHeight="1" hidden="1">
      <c r="A6" s="10" t="s">
        <v>7</v>
      </c>
      <c r="B6" s="10"/>
      <c r="C6" s="24">
        <v>200</v>
      </c>
      <c r="D6" s="25">
        <v>420</v>
      </c>
      <c r="E6" s="25"/>
      <c r="F6" s="25">
        <v>0</v>
      </c>
      <c r="G6" s="25">
        <v>250</v>
      </c>
      <c r="H6" s="39">
        <v>47174</v>
      </c>
      <c r="I6" s="37"/>
    </row>
    <row r="7" spans="1:9" ht="15" customHeight="1" hidden="1">
      <c r="A7" s="10" t="s">
        <v>8</v>
      </c>
      <c r="B7" s="10"/>
      <c r="C7" s="24">
        <v>0</v>
      </c>
      <c r="D7" s="24">
        <v>0</v>
      </c>
      <c r="E7" s="24"/>
      <c r="F7" s="24">
        <v>0</v>
      </c>
      <c r="G7" s="25">
        <v>0</v>
      </c>
      <c r="H7" s="39">
        <v>0</v>
      </c>
      <c r="I7" s="37"/>
    </row>
    <row r="8" spans="1:9" ht="15" customHeight="1" hidden="1">
      <c r="A8" s="10" t="s">
        <v>32</v>
      </c>
      <c r="B8" s="10"/>
      <c r="C8" s="24">
        <v>0</v>
      </c>
      <c r="D8" s="24">
        <v>0</v>
      </c>
      <c r="E8" s="24"/>
      <c r="F8" s="24">
        <v>370</v>
      </c>
      <c r="G8" s="25">
        <v>0</v>
      </c>
      <c r="H8" s="39">
        <v>21000</v>
      </c>
      <c r="I8" s="37"/>
    </row>
    <row r="9" spans="1:9" ht="15" customHeight="1" hidden="1">
      <c r="A9" s="10" t="s">
        <v>35</v>
      </c>
      <c r="B9" s="10"/>
      <c r="C9" s="24">
        <v>0</v>
      </c>
      <c r="D9" s="24">
        <v>0</v>
      </c>
      <c r="E9" s="24"/>
      <c r="F9" s="24">
        <v>0</v>
      </c>
      <c r="G9" s="24">
        <v>0</v>
      </c>
      <c r="H9" s="24">
        <v>0</v>
      </c>
      <c r="I9" s="37"/>
    </row>
    <row r="10" spans="1:9" ht="15" customHeight="1" hidden="1">
      <c r="A10" s="10" t="s">
        <v>36</v>
      </c>
      <c r="B10" s="41">
        <f aca="true" t="shared" si="0" ref="B10:B19">SUM(C10,D10)</f>
        <v>200</v>
      </c>
      <c r="C10" s="24">
        <v>0</v>
      </c>
      <c r="D10" s="39">
        <v>200</v>
      </c>
      <c r="E10" s="41">
        <f aca="true" t="shared" si="1" ref="E10:E19">SUM(F10,G10)</f>
        <v>0</v>
      </c>
      <c r="F10" s="39">
        <v>0</v>
      </c>
      <c r="G10" s="39">
        <v>0</v>
      </c>
      <c r="H10" s="39">
        <v>15500</v>
      </c>
      <c r="I10" s="37"/>
    </row>
    <row r="11" spans="1:9" ht="15" customHeight="1" hidden="1">
      <c r="A11" s="10" t="s">
        <v>54</v>
      </c>
      <c r="B11" s="41">
        <f t="shared" si="0"/>
        <v>600</v>
      </c>
      <c r="C11" s="24">
        <v>0</v>
      </c>
      <c r="D11" s="39">
        <v>600</v>
      </c>
      <c r="E11" s="41">
        <f t="shared" si="1"/>
        <v>100</v>
      </c>
      <c r="F11" s="39">
        <v>40</v>
      </c>
      <c r="G11" s="39">
        <v>60</v>
      </c>
      <c r="H11" s="39">
        <v>29680</v>
      </c>
      <c r="I11" s="37"/>
    </row>
    <row r="12" spans="1:9" ht="14.25" customHeight="1" hidden="1">
      <c r="A12" s="64" t="s">
        <v>109</v>
      </c>
      <c r="B12" s="41">
        <f t="shared" si="0"/>
        <v>0</v>
      </c>
      <c r="C12" s="24">
        <v>0</v>
      </c>
      <c r="D12" s="39">
        <v>0</v>
      </c>
      <c r="E12" s="41">
        <f t="shared" si="1"/>
        <v>800</v>
      </c>
      <c r="F12" s="39">
        <v>800</v>
      </c>
      <c r="G12" s="146">
        <v>0</v>
      </c>
      <c r="H12" s="24">
        <v>12000</v>
      </c>
      <c r="I12" s="37"/>
    </row>
    <row r="13" spans="1:9" ht="14.25" customHeight="1" hidden="1">
      <c r="A13" s="64" t="s">
        <v>110</v>
      </c>
      <c r="B13" s="41">
        <f t="shared" si="0"/>
        <v>330</v>
      </c>
      <c r="C13" s="24">
        <v>330</v>
      </c>
      <c r="D13" s="39">
        <v>0</v>
      </c>
      <c r="E13" s="41">
        <f t="shared" si="1"/>
        <v>480</v>
      </c>
      <c r="F13" s="39">
        <v>200</v>
      </c>
      <c r="G13" s="146">
        <v>280</v>
      </c>
      <c r="H13" s="24">
        <v>42350</v>
      </c>
      <c r="I13" s="37"/>
    </row>
    <row r="14" spans="1:9" ht="14.25" customHeight="1" hidden="1">
      <c r="A14" s="64" t="s">
        <v>111</v>
      </c>
      <c r="B14" s="41">
        <f t="shared" si="0"/>
        <v>0</v>
      </c>
      <c r="C14" s="26"/>
      <c r="D14" s="145"/>
      <c r="E14" s="41">
        <f t="shared" si="1"/>
        <v>0</v>
      </c>
      <c r="F14" s="24"/>
      <c r="G14" s="146"/>
      <c r="H14" s="24">
        <v>0</v>
      </c>
      <c r="I14" s="37"/>
    </row>
    <row r="15" spans="1:9" ht="14.25" customHeight="1" hidden="1">
      <c r="A15" s="64" t="s">
        <v>112</v>
      </c>
      <c r="B15" s="41">
        <f t="shared" si="0"/>
        <v>20</v>
      </c>
      <c r="C15" s="141">
        <v>20</v>
      </c>
      <c r="D15" s="147"/>
      <c r="E15" s="41">
        <f t="shared" si="1"/>
        <v>0</v>
      </c>
      <c r="F15" s="148"/>
      <c r="G15" s="149"/>
      <c r="H15" s="24">
        <v>420</v>
      </c>
      <c r="I15" s="37"/>
    </row>
    <row r="16" spans="1:9" ht="14.25" customHeight="1" hidden="1">
      <c r="A16" s="64" t="s">
        <v>113</v>
      </c>
      <c r="B16" s="41">
        <f t="shared" si="0"/>
        <v>500</v>
      </c>
      <c r="C16" s="141">
        <v>500</v>
      </c>
      <c r="D16" s="147"/>
      <c r="E16" s="41">
        <f t="shared" si="1"/>
        <v>1910</v>
      </c>
      <c r="F16" s="148">
        <v>1910</v>
      </c>
      <c r="G16" s="149"/>
      <c r="H16" s="24">
        <v>59664</v>
      </c>
      <c r="I16" s="37"/>
    </row>
    <row r="17" spans="1:9" ht="14.25" customHeight="1">
      <c r="A17" s="64" t="s">
        <v>114</v>
      </c>
      <c r="B17" s="41">
        <f t="shared" si="0"/>
        <v>80</v>
      </c>
      <c r="C17" s="141">
        <v>80</v>
      </c>
      <c r="D17" s="147"/>
      <c r="E17" s="41">
        <f t="shared" si="1"/>
        <v>0</v>
      </c>
      <c r="F17" s="148">
        <v>0</v>
      </c>
      <c r="G17" s="149"/>
      <c r="H17" s="24">
        <v>4976</v>
      </c>
      <c r="I17" s="37"/>
    </row>
    <row r="18" spans="1:9" ht="14.25" customHeight="1">
      <c r="A18" s="64" t="s">
        <v>131</v>
      </c>
      <c r="B18" s="41">
        <f t="shared" si="0"/>
        <v>0</v>
      </c>
      <c r="C18" s="130">
        <v>0</v>
      </c>
      <c r="D18" s="138"/>
      <c r="E18" s="41">
        <f t="shared" si="1"/>
        <v>0</v>
      </c>
      <c r="F18" s="130">
        <v>0</v>
      </c>
      <c r="G18" s="138"/>
      <c r="H18" s="24">
        <v>10600</v>
      </c>
      <c r="I18" s="287" t="s">
        <v>171</v>
      </c>
    </row>
    <row r="19" spans="1:9" ht="14.25" customHeight="1">
      <c r="A19" s="64" t="s">
        <v>151</v>
      </c>
      <c r="B19" s="41">
        <f t="shared" si="0"/>
        <v>20</v>
      </c>
      <c r="C19" s="130">
        <v>20</v>
      </c>
      <c r="D19" s="138"/>
      <c r="E19" s="41">
        <f t="shared" si="1"/>
        <v>0</v>
      </c>
      <c r="F19" s="130">
        <v>0</v>
      </c>
      <c r="G19" s="138"/>
      <c r="H19" s="24">
        <v>10410</v>
      </c>
      <c r="I19" s="37"/>
    </row>
    <row r="20" spans="1:9" ht="14.25" customHeight="1">
      <c r="A20" s="64" t="s">
        <v>168</v>
      </c>
      <c r="B20" s="41">
        <v>3130</v>
      </c>
      <c r="C20" s="130"/>
      <c r="D20" s="138"/>
      <c r="E20" s="41">
        <v>1900</v>
      </c>
      <c r="F20" s="130"/>
      <c r="G20" s="138"/>
      <c r="H20" s="24">
        <v>90600</v>
      </c>
      <c r="I20" s="37"/>
    </row>
    <row r="21" spans="1:9" ht="14.25" customHeight="1">
      <c r="A21" s="64" t="s">
        <v>173</v>
      </c>
      <c r="B21" s="41">
        <f>B23</f>
        <v>200</v>
      </c>
      <c r="C21" s="130"/>
      <c r="D21" s="138"/>
      <c r="E21" s="41">
        <f>E23</f>
        <v>500</v>
      </c>
      <c r="F21" s="130"/>
      <c r="G21" s="138"/>
      <c r="H21" s="24">
        <f>H23</f>
        <v>57300</v>
      </c>
      <c r="I21" s="37"/>
    </row>
    <row r="22" spans="1:9" ht="11.25" customHeight="1">
      <c r="A22" s="27"/>
      <c r="B22" s="108"/>
      <c r="C22" s="130"/>
      <c r="D22" s="138"/>
      <c r="E22" s="92"/>
      <c r="F22" s="130"/>
      <c r="G22" s="138"/>
      <c r="H22" s="53"/>
      <c r="I22" s="37"/>
    </row>
    <row r="23" spans="1:9" ht="13.5" customHeight="1">
      <c r="A23" s="30" t="s">
        <v>57</v>
      </c>
      <c r="B23" s="123">
        <f>SUM(B25:B26)</f>
        <v>200</v>
      </c>
      <c r="C23" s="130"/>
      <c r="D23" s="138"/>
      <c r="E23" s="123">
        <f>SUM(E25:E26)</f>
        <v>500</v>
      </c>
      <c r="F23" s="130"/>
      <c r="G23" s="138"/>
      <c r="H23" s="53">
        <f>SUM(H25:H26)</f>
        <v>57300</v>
      </c>
      <c r="I23" s="37"/>
    </row>
    <row r="24" spans="1:9" ht="11.25" customHeight="1">
      <c r="A24" s="27"/>
      <c r="B24" s="108"/>
      <c r="C24" s="130"/>
      <c r="D24" s="138"/>
      <c r="E24" s="92"/>
      <c r="F24" s="130"/>
      <c r="G24" s="138"/>
      <c r="H24" s="53"/>
      <c r="I24" s="37"/>
    </row>
    <row r="25" spans="1:9" ht="13.5" customHeight="1">
      <c r="A25" s="64" t="s">
        <v>103</v>
      </c>
      <c r="B25" s="108">
        <v>0</v>
      </c>
      <c r="C25" s="130" t="s">
        <v>169</v>
      </c>
      <c r="D25" s="138"/>
      <c r="E25" s="108">
        <v>500</v>
      </c>
      <c r="F25" s="130" t="s">
        <v>169</v>
      </c>
      <c r="G25" s="138"/>
      <c r="H25" s="53">
        <v>33000</v>
      </c>
      <c r="I25" s="220"/>
    </row>
    <row r="26" spans="1:9" ht="13.5" customHeight="1">
      <c r="A26" s="68" t="s">
        <v>104</v>
      </c>
      <c r="B26" s="213">
        <v>200</v>
      </c>
      <c r="C26" s="133"/>
      <c r="D26" s="150"/>
      <c r="E26" s="121">
        <f>SUM(F26,G26)</f>
        <v>0</v>
      </c>
      <c r="F26" s="133"/>
      <c r="G26" s="150"/>
      <c r="H26" s="151">
        <v>24300</v>
      </c>
      <c r="I26" s="55"/>
    </row>
    <row r="27" spans="1:9" ht="9" customHeight="1" hidden="1">
      <c r="A27" s="27"/>
      <c r="B27" s="108"/>
      <c r="C27" s="130"/>
      <c r="D27" s="138"/>
      <c r="E27" s="92"/>
      <c r="F27" s="130"/>
      <c r="G27" s="138"/>
      <c r="H27" s="29"/>
      <c r="I27" s="37"/>
    </row>
    <row r="28" spans="1:9" ht="13.5" customHeight="1" hidden="1">
      <c r="A28" s="30" t="s">
        <v>39</v>
      </c>
      <c r="B28" s="123"/>
      <c r="C28" s="130">
        <f>SUM(C30)</f>
        <v>0</v>
      </c>
      <c r="D28" s="138"/>
      <c r="E28" s="92"/>
      <c r="F28" s="130">
        <f>SUM(F30)</f>
        <v>0</v>
      </c>
      <c r="G28" s="138"/>
      <c r="H28" s="29">
        <f>SUM(H30)</f>
        <v>0</v>
      </c>
      <c r="I28" s="37"/>
    </row>
    <row r="29" spans="1:9" ht="9.75" customHeight="1" hidden="1">
      <c r="A29" s="30"/>
      <c r="B29" s="123"/>
      <c r="C29" s="130"/>
      <c r="D29" s="138"/>
      <c r="E29" s="92"/>
      <c r="F29" s="130"/>
      <c r="G29" s="138"/>
      <c r="H29" s="29"/>
      <c r="I29" s="37"/>
    </row>
    <row r="30" spans="1:9" s="55" customFormat="1" ht="16.5" customHeight="1" hidden="1">
      <c r="A30" s="54" t="s">
        <v>40</v>
      </c>
      <c r="B30" s="139"/>
      <c r="C30" s="133">
        <v>0</v>
      </c>
      <c r="D30" s="143"/>
      <c r="E30" s="96"/>
      <c r="F30" s="133">
        <v>0</v>
      </c>
      <c r="G30" s="143"/>
      <c r="H30" s="44">
        <v>0</v>
      </c>
      <c r="I30" s="37"/>
    </row>
    <row r="31" spans="1:9" ht="16.5" customHeight="1">
      <c r="A31" s="22" t="s">
        <v>160</v>
      </c>
      <c r="B31" s="37"/>
      <c r="C31" s="37"/>
      <c r="D31" s="37"/>
      <c r="E31" s="37"/>
      <c r="F31" s="37"/>
      <c r="G31" s="37"/>
      <c r="I31" s="37"/>
    </row>
  </sheetData>
  <printOptions horizontalCentered="1"/>
  <pageMargins left="0.5905511811023623" right="0.7874015748031497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26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42.75" customHeight="1">
      <c r="A1" s="15" t="s">
        <v>140</v>
      </c>
      <c r="B1" s="15"/>
      <c r="C1" s="16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12" t="s">
        <v>97</v>
      </c>
      <c r="C2" s="18" t="s">
        <v>96</v>
      </c>
      <c r="D2" s="19"/>
      <c r="E2" s="117" t="s">
        <v>100</v>
      </c>
      <c r="F2" s="20" t="s">
        <v>30</v>
      </c>
      <c r="G2" s="20"/>
      <c r="H2" s="87" t="s">
        <v>90</v>
      </c>
    </row>
    <row r="3" spans="1:8" ht="18" customHeight="1">
      <c r="A3" s="9" t="s">
        <v>56</v>
      </c>
      <c r="B3" s="115" t="s">
        <v>98</v>
      </c>
      <c r="C3" s="20" t="s">
        <v>2</v>
      </c>
      <c r="D3" s="116" t="s">
        <v>3</v>
      </c>
      <c r="E3" s="118" t="s">
        <v>98</v>
      </c>
      <c r="F3" s="20" t="s">
        <v>2</v>
      </c>
      <c r="G3" s="20" t="s">
        <v>3</v>
      </c>
      <c r="H3" s="21" t="s">
        <v>4</v>
      </c>
    </row>
    <row r="4" spans="1:8" ht="13.5" customHeight="1" hidden="1">
      <c r="A4" s="10" t="s">
        <v>5</v>
      </c>
      <c r="B4" s="10"/>
      <c r="C4" s="26">
        <v>815</v>
      </c>
      <c r="D4" s="41">
        <v>590</v>
      </c>
      <c r="E4" s="41"/>
      <c r="F4" s="41">
        <v>1022</v>
      </c>
      <c r="G4" s="41">
        <v>80</v>
      </c>
      <c r="H4" s="38">
        <v>63323</v>
      </c>
    </row>
    <row r="5" spans="1:8" ht="13.5" customHeight="1" hidden="1">
      <c r="A5" s="10" t="s">
        <v>6</v>
      </c>
      <c r="B5" s="10"/>
      <c r="C5" s="26">
        <v>151</v>
      </c>
      <c r="D5" s="41">
        <v>182</v>
      </c>
      <c r="E5" s="41"/>
      <c r="F5" s="41">
        <v>20</v>
      </c>
      <c r="G5" s="41">
        <v>300</v>
      </c>
      <c r="H5" s="38">
        <v>25178</v>
      </c>
    </row>
    <row r="6" spans="1:8" ht="13.5" customHeight="1" hidden="1">
      <c r="A6" s="10" t="s">
        <v>7</v>
      </c>
      <c r="B6" s="10"/>
      <c r="C6" s="26">
        <v>8762</v>
      </c>
      <c r="D6" s="41">
        <v>1250</v>
      </c>
      <c r="E6" s="41"/>
      <c r="F6" s="41">
        <v>5747</v>
      </c>
      <c r="G6" s="41">
        <v>1885</v>
      </c>
      <c r="H6" s="38">
        <v>521168</v>
      </c>
    </row>
    <row r="7" spans="1:8" ht="15" customHeight="1" hidden="1">
      <c r="A7" s="10" t="s">
        <v>49</v>
      </c>
      <c r="B7" s="10"/>
      <c r="C7" s="26">
        <v>0</v>
      </c>
      <c r="D7" s="41">
        <v>450</v>
      </c>
      <c r="E7" s="41"/>
      <c r="F7" s="41">
        <v>230</v>
      </c>
      <c r="G7" s="41">
        <v>426</v>
      </c>
      <c r="H7" s="38">
        <v>58396</v>
      </c>
    </row>
    <row r="8" spans="1:8" ht="15" customHeight="1" hidden="1">
      <c r="A8" s="10" t="s">
        <v>32</v>
      </c>
      <c r="B8" s="10"/>
      <c r="C8" s="26">
        <v>4714</v>
      </c>
      <c r="D8" s="41">
        <v>3317</v>
      </c>
      <c r="E8" s="41"/>
      <c r="F8" s="41">
        <v>2061</v>
      </c>
      <c r="G8" s="41">
        <v>29185</v>
      </c>
      <c r="H8" s="38">
        <v>1819624</v>
      </c>
    </row>
    <row r="9" spans="1:8" ht="15" customHeight="1" hidden="1">
      <c r="A9" s="10" t="s">
        <v>35</v>
      </c>
      <c r="B9" s="10"/>
      <c r="C9" s="24">
        <v>70</v>
      </c>
      <c r="D9" s="24">
        <v>1012</v>
      </c>
      <c r="E9" s="24"/>
      <c r="F9" s="24">
        <v>0</v>
      </c>
      <c r="G9" s="24">
        <v>4004</v>
      </c>
      <c r="H9" s="24">
        <v>96729</v>
      </c>
    </row>
    <row r="10" spans="1:8" ht="15" customHeight="1" hidden="1">
      <c r="A10" s="10" t="s">
        <v>36</v>
      </c>
      <c r="B10" s="41">
        <f>SUM(C10,D10)</f>
        <v>2938</v>
      </c>
      <c r="C10" s="25">
        <v>900</v>
      </c>
      <c r="D10" s="25">
        <v>2038</v>
      </c>
      <c r="E10" s="41">
        <f aca="true" t="shared" si="0" ref="E10:E19">SUM(F10,G10)</f>
        <v>2485</v>
      </c>
      <c r="F10" s="39">
        <v>150</v>
      </c>
      <c r="G10" s="39">
        <v>2335</v>
      </c>
      <c r="H10" s="39">
        <v>174086</v>
      </c>
    </row>
    <row r="11" spans="1:8" ht="15" customHeight="1" hidden="1">
      <c r="A11" s="10" t="s">
        <v>54</v>
      </c>
      <c r="B11" s="41">
        <f aca="true" t="shared" si="1" ref="B11:B19">SUM(C11,D11)</f>
        <v>39230</v>
      </c>
      <c r="C11" s="25">
        <v>0</v>
      </c>
      <c r="D11" s="25">
        <v>39230</v>
      </c>
      <c r="E11" s="41">
        <f t="shared" si="0"/>
        <v>12855</v>
      </c>
      <c r="F11" s="39">
        <v>150</v>
      </c>
      <c r="G11" s="39">
        <v>12705</v>
      </c>
      <c r="H11" s="39">
        <v>1426797</v>
      </c>
    </row>
    <row r="12" spans="1:8" ht="15" customHeight="1" hidden="1">
      <c r="A12" s="135" t="s">
        <v>109</v>
      </c>
      <c r="B12" s="41">
        <f t="shared" si="1"/>
        <v>520</v>
      </c>
      <c r="C12" s="25">
        <v>150</v>
      </c>
      <c r="D12" s="25">
        <v>370</v>
      </c>
      <c r="E12" s="41">
        <f t="shared" si="0"/>
        <v>294</v>
      </c>
      <c r="F12" s="39">
        <v>74</v>
      </c>
      <c r="G12" s="146">
        <v>220</v>
      </c>
      <c r="H12" s="24">
        <v>65950</v>
      </c>
    </row>
    <row r="13" spans="1:8" ht="15" customHeight="1" hidden="1">
      <c r="A13" s="135" t="s">
        <v>110</v>
      </c>
      <c r="B13" s="41">
        <f t="shared" si="1"/>
        <v>9229</v>
      </c>
      <c r="C13" s="25">
        <v>8033</v>
      </c>
      <c r="D13" s="25">
        <v>1196</v>
      </c>
      <c r="E13" s="41">
        <f t="shared" si="0"/>
        <v>20774</v>
      </c>
      <c r="F13" s="39">
        <v>19934</v>
      </c>
      <c r="G13" s="146">
        <v>840</v>
      </c>
      <c r="H13" s="24">
        <v>1113898</v>
      </c>
    </row>
    <row r="14" spans="1:8" ht="15" customHeight="1" hidden="1">
      <c r="A14" s="135" t="s">
        <v>111</v>
      </c>
      <c r="B14" s="41">
        <f t="shared" si="1"/>
        <v>0</v>
      </c>
      <c r="C14" s="25"/>
      <c r="D14" s="25"/>
      <c r="E14" s="41">
        <f t="shared" si="0"/>
        <v>0</v>
      </c>
      <c r="F14" s="39"/>
      <c r="G14" s="146"/>
      <c r="H14" s="24">
        <v>3200</v>
      </c>
    </row>
    <row r="15" spans="1:8" s="84" customFormat="1" ht="15" customHeight="1" hidden="1">
      <c r="A15" s="64" t="s">
        <v>112</v>
      </c>
      <c r="B15" s="41">
        <f t="shared" si="1"/>
        <v>0</v>
      </c>
      <c r="C15" s="25"/>
      <c r="D15" s="25"/>
      <c r="E15" s="41">
        <f t="shared" si="0"/>
        <v>300</v>
      </c>
      <c r="F15" s="152">
        <v>300</v>
      </c>
      <c r="G15" s="149"/>
      <c r="H15" s="24">
        <v>1499</v>
      </c>
    </row>
    <row r="16" spans="1:9" s="84" customFormat="1" ht="15" customHeight="1" hidden="1">
      <c r="A16" s="64" t="s">
        <v>113</v>
      </c>
      <c r="B16" s="41">
        <f t="shared" si="1"/>
        <v>4602</v>
      </c>
      <c r="C16" s="24">
        <v>4602</v>
      </c>
      <c r="D16" s="146"/>
      <c r="E16" s="41">
        <f t="shared" si="0"/>
        <v>7333</v>
      </c>
      <c r="F16" s="152">
        <v>7333</v>
      </c>
      <c r="G16" s="149"/>
      <c r="H16" s="24">
        <v>601726</v>
      </c>
      <c r="I16" s="65"/>
    </row>
    <row r="17" spans="1:9" s="84" customFormat="1" ht="15" customHeight="1">
      <c r="A17" s="64" t="s">
        <v>114</v>
      </c>
      <c r="B17" s="41">
        <f t="shared" si="1"/>
        <v>430</v>
      </c>
      <c r="C17" s="24">
        <v>430</v>
      </c>
      <c r="D17" s="146"/>
      <c r="E17" s="41">
        <f t="shared" si="0"/>
        <v>2010</v>
      </c>
      <c r="F17" s="152">
        <v>2010</v>
      </c>
      <c r="G17" s="149"/>
      <c r="H17" s="24">
        <v>137915</v>
      </c>
      <c r="I17" s="65"/>
    </row>
    <row r="18" spans="1:9" s="84" customFormat="1" ht="15" customHeight="1">
      <c r="A18" s="64" t="s">
        <v>131</v>
      </c>
      <c r="B18" s="41">
        <f t="shared" si="1"/>
        <v>760</v>
      </c>
      <c r="C18" s="130">
        <v>760</v>
      </c>
      <c r="D18" s="138"/>
      <c r="E18" s="41">
        <f t="shared" si="0"/>
        <v>1970</v>
      </c>
      <c r="F18" s="130">
        <v>1970</v>
      </c>
      <c r="G18" s="138"/>
      <c r="H18" s="24">
        <v>146650</v>
      </c>
      <c r="I18" s="65"/>
    </row>
    <row r="19" spans="1:9" s="84" customFormat="1" ht="15" customHeight="1">
      <c r="A19" s="64" t="s">
        <v>151</v>
      </c>
      <c r="B19" s="41">
        <f t="shared" si="1"/>
        <v>690</v>
      </c>
      <c r="C19" s="130">
        <v>690</v>
      </c>
      <c r="D19" s="138"/>
      <c r="E19" s="41">
        <f t="shared" si="0"/>
        <v>1650</v>
      </c>
      <c r="F19" s="130">
        <v>1650</v>
      </c>
      <c r="G19" s="138"/>
      <c r="H19" s="24">
        <v>252562</v>
      </c>
      <c r="I19" s="65"/>
    </row>
    <row r="20" spans="1:9" s="84" customFormat="1" ht="15" customHeight="1">
      <c r="A20" s="64" t="s">
        <v>168</v>
      </c>
      <c r="B20" s="41">
        <v>7372</v>
      </c>
      <c r="C20" s="130"/>
      <c r="D20" s="138"/>
      <c r="E20" s="41">
        <v>12905</v>
      </c>
      <c r="F20" s="130"/>
      <c r="G20" s="138"/>
      <c r="H20" s="24">
        <v>1373710</v>
      </c>
      <c r="I20" s="65"/>
    </row>
    <row r="21" spans="1:9" s="84" customFormat="1" ht="15" customHeight="1">
      <c r="A21" s="64" t="s">
        <v>173</v>
      </c>
      <c r="B21" s="41">
        <f>B23</f>
        <v>8350</v>
      </c>
      <c r="C21" s="26"/>
      <c r="D21" s="145"/>
      <c r="E21" s="41">
        <f>E23</f>
        <v>10229</v>
      </c>
      <c r="F21" s="26"/>
      <c r="G21" s="145"/>
      <c r="H21" s="26">
        <f>H23</f>
        <v>1660933</v>
      </c>
      <c r="I21" s="65"/>
    </row>
    <row r="22" spans="1:9" ht="8.25" customHeight="1">
      <c r="A22" s="36"/>
      <c r="B22" s="108"/>
      <c r="C22" s="130"/>
      <c r="D22" s="138"/>
      <c r="E22" s="92"/>
      <c r="F22" s="130"/>
      <c r="G22" s="138"/>
      <c r="H22" s="29"/>
      <c r="I22" s="37"/>
    </row>
    <row r="23" spans="1:9" ht="15" customHeight="1">
      <c r="A23" s="61" t="s">
        <v>57</v>
      </c>
      <c r="B23" s="123">
        <f>SUM(B25:B26)</f>
        <v>8350</v>
      </c>
      <c r="C23" s="26"/>
      <c r="D23" s="145"/>
      <c r="E23" s="123">
        <f>SUM(E25:E26)</f>
        <v>10229</v>
      </c>
      <c r="F23" s="26"/>
      <c r="G23" s="145"/>
      <c r="H23" s="31">
        <f>SUM(H25:H26)</f>
        <v>1660933</v>
      </c>
      <c r="I23" s="37"/>
    </row>
    <row r="24" spans="1:9" ht="9" customHeight="1">
      <c r="A24" s="37"/>
      <c r="B24" s="124"/>
      <c r="C24" s="130"/>
      <c r="D24" s="138"/>
      <c r="E24" s="92"/>
      <c r="F24" s="130"/>
      <c r="G24" s="138"/>
      <c r="H24" s="29"/>
      <c r="I24" s="37"/>
    </row>
    <row r="25" spans="1:9" s="84" customFormat="1" ht="15" customHeight="1">
      <c r="A25" s="83" t="s">
        <v>103</v>
      </c>
      <c r="B25" s="41">
        <v>8335</v>
      </c>
      <c r="C25" s="276"/>
      <c r="D25" s="276"/>
      <c r="E25" s="41">
        <v>9435</v>
      </c>
      <c r="F25" s="276"/>
      <c r="G25" s="276"/>
      <c r="H25" s="53">
        <v>1625583</v>
      </c>
      <c r="I25" s="65"/>
    </row>
    <row r="26" spans="1:9" ht="15" customHeight="1">
      <c r="A26" s="277" t="s">
        <v>104</v>
      </c>
      <c r="B26" s="121">
        <v>15</v>
      </c>
      <c r="C26" s="278">
        <v>210</v>
      </c>
      <c r="D26" s="278"/>
      <c r="E26" s="121">
        <v>794</v>
      </c>
      <c r="F26" s="278">
        <v>950</v>
      </c>
      <c r="G26" s="278"/>
      <c r="H26" s="63">
        <v>35350</v>
      </c>
      <c r="I26" s="37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</sheetData>
  <printOptions horizontalCentered="1"/>
  <pageMargins left="0.5905511811023623" right="0.7874015748031497" top="4.133858267716536" bottom="0.7874015748031497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設施災情表</dc:title>
  <dc:subject/>
  <dc:creator>會計室</dc:creator>
  <cp:keywords/>
  <dc:description/>
  <cp:lastModifiedBy>WRA</cp:lastModifiedBy>
  <cp:lastPrinted>2010-07-05T07:35:04Z</cp:lastPrinted>
  <dcterms:created xsi:type="dcterms:W3CDTF">2002-05-31T06:47:52Z</dcterms:created>
  <dcterms:modified xsi:type="dcterms:W3CDTF">2010-07-05T07:35:13Z</dcterms:modified>
  <cp:category/>
  <cp:version/>
  <cp:contentType/>
  <cp:contentStatus/>
</cp:coreProperties>
</file>