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05" tabRatio="628" activeTab="0"/>
  </bookViews>
  <sheets>
    <sheet name="現有防洪(河堤)" sheetId="1" r:id="rId1"/>
    <sheet name="環境" sheetId="2" r:id="rId2"/>
    <sheet name="歲修" sheetId="3" r:id="rId3"/>
    <sheet name="防災減災" sheetId="4" r:id="rId4"/>
    <sheet name="修復" sheetId="5" r:id="rId5"/>
    <sheet name="受災" sheetId="6" r:id="rId6"/>
  </sheets>
  <definedNames>
    <definedName name="_xlnm.Print_Area" localSheetId="3">'防災減災'!$A$1:$H$42</definedName>
    <definedName name="_xlnm.Print_Area" localSheetId="5">'受災'!$A$1:$H$43</definedName>
    <definedName name="_xlnm.Print_Area" localSheetId="4">'修復'!$A$1:$H$39</definedName>
    <definedName name="_xlnm.Print_Area" localSheetId="0">'現有防洪(河堤)'!$A$1:$H$40</definedName>
    <definedName name="_xlnm.Print_Area" localSheetId="2">'歲修'!$A$1:$H$37</definedName>
    <definedName name="_xlnm.Print_Area" localSheetId="1">'環境'!$A$1:$H$42</definedName>
  </definedNames>
  <calcPr fullCalcOnLoad="1"/>
</workbook>
</file>

<file path=xl/sharedStrings.xml><?xml version="1.0" encoding="utf-8"?>
<sst xmlns="http://schemas.openxmlformats.org/spreadsheetml/2006/main" count="127" uniqueCount="38">
  <si>
    <t>雲林縣</t>
  </si>
  <si>
    <t>苗栗縣</t>
  </si>
  <si>
    <t>屏東縣</t>
  </si>
  <si>
    <t>南投縣</t>
  </si>
  <si>
    <t>花蓮縣</t>
  </si>
  <si>
    <t>桃園縣</t>
  </si>
  <si>
    <t>臺東縣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</si>
  <si>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</si>
  <si>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</si>
  <si>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</si>
  <si>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</si>
  <si>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</si>
  <si>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</si>
  <si>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</si>
  <si>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</si>
  <si>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臺南市</t>
  </si>
  <si>
    <t>總計</t>
  </si>
  <si>
    <t>堤防</t>
  </si>
  <si>
    <t>護岸</t>
  </si>
  <si>
    <t>臺北市</t>
  </si>
  <si>
    <t xml:space="preserve"> </t>
  </si>
  <si>
    <t>七、河川防洪工程</t>
  </si>
  <si>
    <t xml:space="preserve"> (一)現有河川防洪設施</t>
  </si>
  <si>
    <t xml:space="preserve"> (二)河川環境改善工程</t>
  </si>
  <si>
    <t xml:space="preserve"> (三)河川歲修工程</t>
  </si>
  <si>
    <t xml:space="preserve"> (四)河川防災減災工程</t>
  </si>
  <si>
    <t xml:space="preserve"> (五)河川災修及搶修工程</t>
  </si>
  <si>
    <t xml:space="preserve"> (六)河川防洪設施受損情形</t>
  </si>
  <si>
    <t>資料</t>
  </si>
  <si>
    <t>其他縣市</t>
  </si>
  <si>
    <t>堤　　防</t>
  </si>
  <si>
    <t>護　　岸</t>
  </si>
  <si>
    <t>新北市</t>
  </si>
  <si>
    <t>高雄市</t>
  </si>
  <si>
    <t>雲林縣</t>
  </si>
  <si>
    <t>嘉義縣</t>
  </si>
  <si>
    <t>屏東縣</t>
  </si>
  <si>
    <t>高雄市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</si>
</sst>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新細明體"/>
      <family val="1"/>
    </font>
    <font>
      <sz val="12"/>
      <name val="華康標楷體W5"/>
      <family val="3"/>
    </font>
    <font>
      <sz val="12"/>
      <name val="標楷體"/>
      <family val="4"/>
    </font>
    <font>
      <sz val="9"/>
      <name val="華康標楷體W5"/>
      <family val="3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21.25"/>
      <name val="標楷體"/>
      <family val="4"/>
    </font>
    <font>
      <sz val="11.5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sz val="11"/>
      <name val="Times New Roman"/>
      <family val="1"/>
    </font>
    <font>
      <b/>
      <sz val="12"/>
      <name val="華康中楷體"/>
      <family val="3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181" fontId="4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0" fontId="4" fillId="0" borderId="0" xfId="0" applyNumberFormat="1" applyFont="1" applyAlignment="1">
      <alignment/>
    </xf>
    <xf numFmtId="181" fontId="4" fillId="0" borderId="0" xfId="16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8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191" fontId="18" fillId="0" borderId="0" xfId="15" applyNumberFormat="1" applyFont="1" applyBorder="1" applyAlignment="1">
      <alignment horizontal="left" vertical="center" wrapText="1"/>
    </xf>
    <xf numFmtId="191" fontId="18" fillId="0" borderId="0" xfId="15" applyNumberFormat="1" applyFont="1" applyBorder="1" applyAlignment="1">
      <alignment horizontal="left" vertical="center"/>
    </xf>
    <xf numFmtId="0" fontId="8" fillId="0" borderId="0" xfId="16" applyNumberFormat="1" applyFont="1" applyBorder="1" applyAlignment="1">
      <alignment horizontal="distributed" vertical="center"/>
    </xf>
    <xf numFmtId="181" fontId="8" fillId="0" borderId="0" xfId="16" applyNumberFormat="1" applyFont="1" applyBorder="1" applyAlignment="1">
      <alignment vertical="center"/>
    </xf>
    <xf numFmtId="10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216" fontId="4" fillId="0" borderId="0" xfId="0" applyNumberFormat="1" applyFont="1" applyAlignment="1">
      <alignment/>
    </xf>
    <xf numFmtId="216" fontId="0" fillId="0" borderId="0" xfId="0" applyNumberFormat="1" applyBorder="1" applyAlignment="1">
      <alignment/>
    </xf>
    <xf numFmtId="216" fontId="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Fill="1" applyAlignment="1">
      <alignment/>
    </xf>
    <xf numFmtId="191" fontId="0" fillId="0" borderId="0" xfId="15" applyNumberFormat="1" applyFont="1" applyBorder="1" applyAlignment="1">
      <alignment/>
    </xf>
    <xf numFmtId="191" fontId="0" fillId="2" borderId="0" xfId="0" applyNumberFormat="1" applyFont="1" applyFill="1" applyAlignment="1">
      <alignment/>
    </xf>
    <xf numFmtId="43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43" fontId="8" fillId="0" borderId="0" xfId="0" applyNumberFormat="1" applyFont="1" applyAlignment="1">
      <alignment/>
    </xf>
    <xf numFmtId="43" fontId="19" fillId="0" borderId="0" xfId="0" applyNumberFormat="1" applyFont="1" applyBorder="1" applyAlignment="1">
      <alignment/>
    </xf>
    <xf numFmtId="43" fontId="19" fillId="0" borderId="0" xfId="0" applyNumberFormat="1" applyFont="1" applyAlignment="1">
      <alignment/>
    </xf>
    <xf numFmtId="0" fontId="21" fillId="0" borderId="1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民國100年底</a:t>
            </a:r>
          </a:p>
        </c:rich>
      </c:tx>
      <c:layout>
        <c:manualLayout>
          <c:xMode val="factor"/>
          <c:yMode val="factor"/>
          <c:x val="-0.0265"/>
          <c:y val="-0.02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0175"/>
          <c:y val="0.07125"/>
          <c:w val="0.99825"/>
          <c:h val="0.92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'現有防洪(河堤)'!$J$2</c:f>
              <c:strCache>
                <c:ptCount val="1"/>
                <c:pt idx="0">
                  <c:v>堤防</c:v>
                </c:pt>
              </c:strCache>
            </c:strRef>
          </c:tx>
          <c:spPr>
            <a:pattFill prst="pct50">
              <a:fgClr>
                <a:srgbClr val="FFFF99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'現有防洪(河堤)'!$I$3:$I$21</c:f>
              <c:strCache/>
            </c:strRef>
          </c:cat>
          <c:val>
            <c:numRef>
              <c:f>'現有防洪(河堤)'!$J$3:$J$21</c:f>
              <c:numCache/>
            </c:numRef>
          </c:val>
          <c:shape val="box"/>
        </c:ser>
        <c:ser>
          <c:idx val="1"/>
          <c:order val="1"/>
          <c:tx>
            <c:strRef>
              <c:f>'現有防洪(河堤)'!$K$2</c:f>
              <c:strCache>
                <c:ptCount val="1"/>
                <c:pt idx="0">
                  <c:v>護岸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'現有防洪(河堤)'!$I$3:$I$21</c:f>
              <c:strCache/>
            </c:strRef>
          </c:cat>
          <c:val>
            <c:numRef>
              <c:f>'現有防洪(河堤)'!$K$3:$K$21</c:f>
              <c:numCache/>
            </c:numRef>
          </c:val>
          <c:shape val="box"/>
        </c:ser>
        <c:overlap val="100"/>
        <c:gapDepth val="0"/>
        <c:shape val="box"/>
        <c:axId val="52919173"/>
        <c:axId val="6510510"/>
      </c:bar3D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50" b="0" i="0" u="none" baseline="0"/>
            </a:pPr>
          </a:p>
        </c:txPr>
        <c:crossAx val="6510510"/>
        <c:crosses val="autoZero"/>
        <c:auto val="0"/>
        <c:lblOffset val="100"/>
        <c:noMultiLvlLbl val="0"/>
      </c:catAx>
      <c:valAx>
        <c:axId val="6510510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52919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75"/>
          <c:y val="0.0955"/>
          <c:w val="0.12225"/>
          <c:h val="0.10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-0.01125"/>
          <c:y val="0.0587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0525"/>
          <c:y val="0.17275"/>
          <c:w val="0.993"/>
          <c:h val="0.82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'環境'!$K$12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'環境'!$J$13:$J$28</c:f>
              <c:strCache/>
            </c:strRef>
          </c:cat>
          <c:val>
            <c:numRef>
              <c:f>'環境'!$K$13:$K$28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'環境'!$L$12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'環境'!$J$13:$J$28</c:f>
              <c:strCache/>
            </c:strRef>
          </c:cat>
          <c:val>
            <c:numRef>
              <c:f>'環境'!$L$13:$L$28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58594591"/>
        <c:axId val="57589272"/>
      </c:bar3D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7589272"/>
        <c:crosses val="autoZero"/>
        <c:auto val="0"/>
        <c:lblOffset val="100"/>
        <c:noMultiLvlLbl val="0"/>
      </c:catAx>
      <c:valAx>
        <c:axId val="5758927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58594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05"/>
          <c:y val="0.19625"/>
          <c:w val="0.23375"/>
          <c:h val="0.10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-0.02675"/>
          <c:y val="0.03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137"/>
          <c:w val="0.9965"/>
          <c:h val="0.8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'歲修'!$K$8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'歲修'!$J$9:$J$19</c:f>
              <c:strCache/>
            </c:strRef>
          </c:cat>
          <c:val>
            <c:numRef>
              <c:f>'歲修'!$K$9:$K$19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'歲修'!$L$8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'歲修'!$J$9:$J$19</c:f>
              <c:strCache/>
            </c:strRef>
          </c:cat>
          <c:val>
            <c:numRef>
              <c:f>'歲修'!$L$9:$L$18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48541401"/>
        <c:axId val="34219426"/>
      </c:bar3D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4219426"/>
        <c:crosses val="autoZero"/>
        <c:auto val="0"/>
        <c:lblOffset val="100"/>
        <c:noMultiLvlLbl val="0"/>
      </c:catAx>
      <c:valAx>
        <c:axId val="34219426"/>
        <c:scaling>
          <c:orientation val="minMax"/>
          <c:max val="14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48541401"/>
        <c:crossesAt val="1"/>
        <c:crossBetween val="between"/>
        <c:dispUnits/>
        <c:majorUnit val="20000"/>
        <c:minorUnit val="2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15125"/>
          <c:w val="0.09975"/>
          <c:h val="0.164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"/>
          <c:y val="0.07"/>
          <c:w val="0.99825"/>
          <c:h val="0.90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'防災減災'!$K$1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'防災減災'!$J$2:$J$18</c:f>
              <c:strCache/>
            </c:strRef>
          </c:cat>
          <c:val>
            <c:numRef>
              <c:f>'防災減災'!$K$2:$K$18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'防災減災'!$L$1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'防災減災'!$J$2:$J$18</c:f>
              <c:strCache/>
            </c:strRef>
          </c:cat>
          <c:val>
            <c:numRef>
              <c:f>'防災減災'!$L$2:$L$18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39539379"/>
        <c:axId val="20310092"/>
      </c:bar3D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0310092"/>
        <c:crosses val="autoZero"/>
        <c:auto val="0"/>
        <c:lblOffset val="100"/>
        <c:noMultiLvlLbl val="0"/>
      </c:catAx>
      <c:valAx>
        <c:axId val="2031009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539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096"/>
          <c:w val="0.1005"/>
          <c:h val="0.16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0.01675"/>
          <c:y val="0.0495"/>
        </c:manualLayout>
      </c:layout>
      <c:spPr>
        <a:noFill/>
        <a:ln>
          <a:noFill/>
        </a:ln>
      </c:spPr>
    </c:title>
    <c:view3D>
      <c:rotX val="19"/>
      <c:rotY val="44"/>
      <c:depthPercent val="200"/>
      <c:rAngAx val="1"/>
    </c:view3D>
    <c:plotArea>
      <c:layout>
        <c:manualLayout>
          <c:xMode val="edge"/>
          <c:yMode val="edge"/>
          <c:x val="0.0105"/>
          <c:y val="0.137"/>
          <c:w val="0.9755"/>
          <c:h val="0.8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'修復'!$K$11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'修復'!$J$12:$J$25</c:f>
              <c:strCache/>
            </c:strRef>
          </c:cat>
          <c:val>
            <c:numRef>
              <c:f>'修復'!$K$12:$K$25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'修復'!$L$11</c:f>
              <c:strCache>
                <c:ptCount val="1"/>
                <c:pt idx="0">
                  <c:v>護岸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5E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'修復'!$J$12:$J$25</c:f>
              <c:strCache/>
            </c:strRef>
          </c:cat>
          <c:val>
            <c:numRef>
              <c:f>'修復'!$L$12:$L$25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48573101"/>
        <c:axId val="34504726"/>
      </c:bar3D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4504726"/>
        <c:crosses val="autoZero"/>
        <c:auto val="0"/>
        <c:lblOffset val="100"/>
        <c:noMultiLvlLbl val="0"/>
      </c:catAx>
      <c:valAx>
        <c:axId val="34504726"/>
        <c:scaling>
          <c:orientation val="minMax"/>
          <c:max val="15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48573101"/>
        <c:crossesAt val="1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"/>
          <c:y val="0.15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</a:t>
            </a:r>
          </a:p>
        </c:rich>
      </c:tx>
      <c:layout>
        <c:manualLayout>
          <c:xMode val="factor"/>
          <c:yMode val="factor"/>
          <c:x val="-0.03125"/>
          <c:y val="0.0435"/>
        </c:manualLayout>
      </c:layout>
      <c:spPr>
        <a:noFill/>
        <a:ln>
          <a:noFill/>
        </a:ln>
      </c:spPr>
    </c:title>
    <c:view3D>
      <c:rotX val="30"/>
      <c:hPercent val="100"/>
      <c:rotY val="160"/>
      <c:depthPercent val="200"/>
      <c:rAngAx val="1"/>
    </c:view3D>
    <c:plotArea>
      <c:layout>
        <c:manualLayout>
          <c:xMode val="edge"/>
          <c:yMode val="edge"/>
          <c:x val="0.14125"/>
          <c:y val="0.16775"/>
          <c:w val="0.69525"/>
          <c:h val="0.6675"/>
        </c:manualLayout>
      </c:layout>
      <c:pie3D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8080FF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339933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'受災'!$I$30:$I$34</c:f>
              <c:strCache>
                <c:ptCount val="5"/>
                <c:pt idx="0">
                  <c:v>屏東縣</c:v>
                </c:pt>
                <c:pt idx="1">
                  <c:v>高雄市</c:v>
                </c:pt>
                <c:pt idx="2">
                  <c:v>嘉義縣</c:v>
                </c:pt>
                <c:pt idx="3">
                  <c:v>雲林縣</c:v>
                </c:pt>
                <c:pt idx="4">
                  <c:v>其他縣市</c:v>
                </c:pt>
              </c:strCache>
            </c:strRef>
          </c:cat>
          <c:val>
            <c:numRef>
              <c:f>'受災'!$J$30:$J$34</c:f>
              <c:numCache>
                <c:ptCount val="5"/>
                <c:pt idx="0">
                  <c:v>4350</c:v>
                </c:pt>
                <c:pt idx="1">
                  <c:v>4290</c:v>
                </c:pt>
                <c:pt idx="2">
                  <c:v>2530</c:v>
                </c:pt>
                <c:pt idx="3">
                  <c:v>900</c:v>
                </c:pt>
                <c:pt idx="4">
                  <c:v>318</c:v>
                </c:pt>
              </c:numCache>
            </c:numRef>
          </c:val>
        </c:ser>
        <c:firstSliceAng val="160"/>
      </c:pie3D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</a:t>
            </a:r>
          </a:p>
        </c:rich>
      </c:tx>
      <c:layout>
        <c:manualLayout>
          <c:xMode val="factor"/>
          <c:yMode val="factor"/>
          <c:x val="-0.03575"/>
          <c:y val="0.05225"/>
        </c:manualLayout>
      </c:layout>
      <c:spPr>
        <a:noFill/>
        <a:ln>
          <a:noFill/>
        </a:ln>
      </c:spPr>
    </c:title>
    <c:view3D>
      <c:rotX val="25"/>
      <c:hPercent val="100"/>
      <c:rotY val="160"/>
      <c:depthPercent val="200"/>
      <c:rAngAx val="1"/>
    </c:view3D>
    <c:plotArea>
      <c:layout>
        <c:manualLayout>
          <c:xMode val="edge"/>
          <c:yMode val="edge"/>
          <c:x val="0.19975"/>
          <c:y val="0.20625"/>
          <c:w val="0.580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808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其他縣市
30.66%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'受災'!$I$15:$I$18</c:f>
              <c:strCache/>
            </c:strRef>
          </c:cat>
          <c:val>
            <c:numRef>
              <c:f>'受災'!$J$15:$J$18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'受災'!$I$15:$I$18</c:f>
              <c:strCache/>
            </c:strRef>
          </c:cat>
          <c:val>
            <c:numRef>
              <c:f>'受災'!$K$17</c:f>
              <c:numCache>
                <c:ptCount val="1"/>
                <c:pt idx="0">
                  <c:v>0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</cdr:y>
    </cdr:from>
    <cdr:to>
      <cdr:x>0.181</cdr:x>
      <cdr:y>0.05925</cdr:y>
    </cdr:to>
    <cdr:sp>
      <cdr:nvSpPr>
        <cdr:cNvPr id="1" name="文字 2"/>
        <cdr:cNvSpPr txBox="1">
          <a:spLocks noChangeArrowheads="1"/>
        </cdr:cNvSpPr>
      </cdr:nvSpPr>
      <cdr:spPr>
        <a:xfrm>
          <a:off x="476250" y="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</cdr:y>
    </cdr:from>
    <cdr:to>
      <cdr:x>0.8585</cdr:x>
      <cdr:y>0.0855</cdr:y>
    </cdr:to>
    <cdr:sp>
      <cdr:nvSpPr>
        <cdr:cNvPr id="1" name="文字 1"/>
        <cdr:cNvSpPr txBox="1">
          <a:spLocks noChangeArrowheads="1"/>
        </cdr:cNvSpPr>
      </cdr:nvSpPr>
      <cdr:spPr>
        <a:xfrm>
          <a:off x="438150" y="0"/>
          <a:ext cx="4657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圖14、河川防洪設施受損情形--護岸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</cdr:y>
    </cdr:from>
    <cdr:to>
      <cdr:x>0.88775</cdr:x>
      <cdr:y>0.093</cdr:y>
    </cdr:to>
    <cdr:sp>
      <cdr:nvSpPr>
        <cdr:cNvPr id="1" name="文字 1"/>
        <cdr:cNvSpPr txBox="1">
          <a:spLocks noChangeArrowheads="1"/>
        </cdr:cNvSpPr>
      </cdr:nvSpPr>
      <cdr:spPr>
        <a:xfrm>
          <a:off x="266700" y="0"/>
          <a:ext cx="4724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圖13、河川防洪設施受損情形--堤防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8</xdr:col>
      <xdr:colOff>590550</xdr:colOff>
      <xdr:row>42</xdr:row>
      <xdr:rowOff>171450</xdr:rowOff>
    </xdr:to>
    <xdr:graphicFrame>
      <xdr:nvGraphicFramePr>
        <xdr:cNvPr id="1" name="Chart 1"/>
        <xdr:cNvGraphicFramePr/>
      </xdr:nvGraphicFramePr>
      <xdr:xfrm>
        <a:off x="0" y="5619750"/>
        <a:ext cx="59436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47625</xdr:rowOff>
    </xdr:from>
    <xdr:to>
      <xdr:col>7</xdr:col>
      <xdr:colOff>742950</xdr:colOff>
      <xdr:row>11</xdr:row>
      <xdr:rowOff>161925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90500" y="371475"/>
          <a:ext cx="5124450" cy="2085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00" b="0" i="0" u="none" baseline="0"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100年因南瑪都颱風及豪雨等侵襲致部分防洪設施造成災害。100年河川防洪設施沖毀受損共計堤防3,210公尺，以嘉義縣損毀1,690公尺最高占總數之52.65%，次為花蓮縣720公尺，占總數之22.43%；護岸受損12,388公尺，以屏東縣4,350公尺最多占總數之35.11%，高雄市4,290公尺次之占總數之34.63%，第三為嘉義縣2,530公尺占總數之20.42%。(如表7之3、表10)</a:t>
          </a:r>
        </a:p>
      </xdr:txBody>
    </xdr:sp>
    <xdr:clientData/>
  </xdr:twoCellAnchor>
  <xdr:twoCellAnchor>
    <xdr:from>
      <xdr:col>0</xdr:col>
      <xdr:colOff>123825</xdr:colOff>
      <xdr:row>11</xdr:row>
      <xdr:rowOff>142875</xdr:rowOff>
    </xdr:from>
    <xdr:to>
      <xdr:col>8</xdr:col>
      <xdr:colOff>400050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23825" y="2438400"/>
        <a:ext cx="56292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485775</xdr:colOff>
      <xdr:row>9</xdr:row>
      <xdr:rowOff>9525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4371975" y="19240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152400</xdr:rowOff>
    </xdr:from>
    <xdr:to>
      <xdr:col>7</xdr:col>
      <xdr:colOff>695325</xdr:colOff>
      <xdr:row>18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3350" y="1133475"/>
          <a:ext cx="5133975" cy="3095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底現有河川防洪設施堤防為2,889,340公尺，護岸1,200,491公尺。其中堤防最多者為花蓮縣378,241公尺，占總數之13.09%，臺中市281,870公尺占總數之9.76%次之，第三為雲林縣276,241公尺占總數之9.56%。現有護岸最多為新北市161,420公尺占總數之13.45%，桃園縣144,129公尺占總數之12.01%次之，第三為高雄市113,497公尺占總數之9.45%。(如表7之1、表10)</a:t>
          </a:r>
        </a:p>
      </xdr:txBody>
    </xdr:sp>
    <xdr:clientData/>
  </xdr:twoCellAnchor>
  <xdr:twoCellAnchor>
    <xdr:from>
      <xdr:col>0</xdr:col>
      <xdr:colOff>38100</xdr:colOff>
      <xdr:row>22</xdr:row>
      <xdr:rowOff>38100</xdr:rowOff>
    </xdr:from>
    <xdr:to>
      <xdr:col>8</xdr:col>
      <xdr:colOff>142875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38100" y="4972050"/>
        <a:ext cx="5457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20</xdr:row>
      <xdr:rowOff>190500</xdr:rowOff>
    </xdr:from>
    <xdr:to>
      <xdr:col>6</xdr:col>
      <xdr:colOff>676275</xdr:colOff>
      <xdr:row>22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33425" y="4705350"/>
          <a:ext cx="3829050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圖8、現有河川防洪設施--堤防、護岸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0.0985</cdr:y>
    </cdr:from>
    <cdr:to>
      <cdr:x>0.17</cdr:x>
      <cdr:y>0.173</cdr:y>
    </cdr:to>
    <cdr:sp>
      <cdr:nvSpPr>
        <cdr:cNvPr id="1" name="文字 2"/>
        <cdr:cNvSpPr txBox="1">
          <a:spLocks noChangeArrowheads="1"/>
        </cdr:cNvSpPr>
      </cdr:nvSpPr>
      <cdr:spPr>
        <a:xfrm>
          <a:off x="219075" y="400050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0.08</cdr:x>
      <cdr:y>0.01125</cdr:y>
    </cdr:from>
    <cdr:to>
      <cdr:x>0.88525</cdr:x>
      <cdr:y>0.08125</cdr:y>
    </cdr:to>
    <cdr:sp>
      <cdr:nvSpPr>
        <cdr:cNvPr id="2" name="文字 1"/>
        <cdr:cNvSpPr txBox="1">
          <a:spLocks noChangeArrowheads="1"/>
        </cdr:cNvSpPr>
      </cdr:nvSpPr>
      <cdr:spPr>
        <a:xfrm>
          <a:off x="409575" y="38100"/>
          <a:ext cx="417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圖9、河川環境改善工程--堤防、護岸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85725</xdr:rowOff>
    </xdr:from>
    <xdr:to>
      <xdr:col>8</xdr:col>
      <xdr:colOff>0</xdr:colOff>
      <xdr:row>17</xdr:row>
      <xdr:rowOff>95250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2875" y="1066800"/>
          <a:ext cx="5210175" cy="2943225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河川環境改善工程，共計堤防35,949公尺，以臺南市17,084公尺占總數之47.52%為最多，其次是花蓮縣3,276公尺占總數之9.11%，第三是彰化縣2,591公尺占總數之7.21%；護岸15,828公尺，以南投縣3,570公尺占總數之22.55%為最多，新北市3,208公尺占總數之20.27%次之，第三是雲林縣2,902公尺占總數之18.33%。(如表7之2、表10)</a:t>
          </a:r>
        </a:p>
      </xdr:txBody>
    </xdr:sp>
    <xdr:clientData/>
  </xdr:twoCellAnchor>
  <xdr:twoCellAnchor>
    <xdr:from>
      <xdr:col>0</xdr:col>
      <xdr:colOff>66675</xdr:colOff>
      <xdr:row>20</xdr:row>
      <xdr:rowOff>114300</xdr:rowOff>
    </xdr:from>
    <xdr:to>
      <xdr:col>7</xdr:col>
      <xdr:colOff>676275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66675" y="4657725"/>
        <a:ext cx="51816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0.0655</cdr:y>
    </cdr:from>
    <cdr:to>
      <cdr:x>0.1485</cdr:x>
      <cdr:y>0.12325</cdr:y>
    </cdr:to>
    <cdr:sp>
      <cdr:nvSpPr>
        <cdr:cNvPr id="1" name="文字 2"/>
        <cdr:cNvSpPr txBox="1">
          <a:spLocks noChangeArrowheads="1"/>
        </cdr:cNvSpPr>
      </cdr:nvSpPr>
      <cdr:spPr>
        <a:xfrm>
          <a:off x="428625" y="2667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0.1305</cdr:x>
      <cdr:y>0</cdr:y>
    </cdr:from>
    <cdr:to>
      <cdr:x>0.81675</cdr:x>
      <cdr:y>0.06</cdr:y>
    </cdr:to>
    <cdr:sp>
      <cdr:nvSpPr>
        <cdr:cNvPr id="2" name="文字 1"/>
        <cdr:cNvSpPr txBox="1">
          <a:spLocks noChangeArrowheads="1"/>
        </cdr:cNvSpPr>
      </cdr:nvSpPr>
      <cdr:spPr>
        <a:xfrm>
          <a:off x="714375" y="0"/>
          <a:ext cx="3790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圖10、河川歲修工程--堤防、護岸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19050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17</xdr:row>
      <xdr:rowOff>200025</xdr:rowOff>
    </xdr:from>
    <xdr:to>
      <xdr:col>8</xdr:col>
      <xdr:colOff>276225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104775" y="4143375"/>
        <a:ext cx="55245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</xdr:row>
      <xdr:rowOff>47625</xdr:rowOff>
    </xdr:from>
    <xdr:to>
      <xdr:col>7</xdr:col>
      <xdr:colOff>676275</xdr:colOff>
      <xdr:row>14</xdr:row>
      <xdr:rowOff>200025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142875" y="1028700"/>
          <a:ext cx="5105400" cy="2457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河川歲修工程共計堤防161,769公尺，最多為臺南市121,290公尺占總數之74.98%，其次是高雄市37,000公尺占總數之22.87%，第三是屏東縣1,100公尺占總數之0.68%；護岸2,992公尺以桃園縣之897公尺為最多占總數之29.98%，高雄市500公尺占總數之16.71%次之，第三是新竹縣476公尺占總數之15.91%。(如表7之2、表10)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66675</xdr:rowOff>
    </xdr:from>
    <xdr:to>
      <xdr:col>8</xdr:col>
      <xdr:colOff>190500</xdr:colOff>
      <xdr:row>41</xdr:row>
      <xdr:rowOff>38100</xdr:rowOff>
    </xdr:to>
    <xdr:graphicFrame>
      <xdr:nvGraphicFramePr>
        <xdr:cNvPr id="1" name="Chart 200"/>
        <xdr:cNvGraphicFramePr/>
      </xdr:nvGraphicFramePr>
      <xdr:xfrm>
        <a:off x="57150" y="480060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21</xdr:row>
      <xdr:rowOff>133350</xdr:rowOff>
    </xdr:from>
    <xdr:ext cx="381000" cy="219075"/>
    <xdr:sp>
      <xdr:nvSpPr>
        <xdr:cNvPr id="2" name="文字 2"/>
        <xdr:cNvSpPr txBox="1">
          <a:spLocks noChangeArrowheads="1"/>
        </xdr:cNvSpPr>
      </xdr:nvSpPr>
      <xdr:spPr>
        <a:xfrm>
          <a:off x="485775" y="48672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公尺</a:t>
          </a:r>
        </a:p>
      </xdr:txBody>
    </xdr:sp>
    <xdr:clientData/>
  </xdr:oneCellAnchor>
  <xdr:oneCellAnchor>
    <xdr:from>
      <xdr:col>1</xdr:col>
      <xdr:colOff>161925</xdr:colOff>
      <xdr:row>19</xdr:row>
      <xdr:rowOff>180975</xdr:rowOff>
    </xdr:from>
    <xdr:ext cx="4219575" cy="304800"/>
    <xdr:sp>
      <xdr:nvSpPr>
        <xdr:cNvPr id="3" name="文字 1"/>
        <xdr:cNvSpPr txBox="1">
          <a:spLocks noChangeArrowheads="1"/>
        </xdr:cNvSpPr>
      </xdr:nvSpPr>
      <xdr:spPr>
        <a:xfrm>
          <a:off x="619125" y="4514850"/>
          <a:ext cx="421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圖11、河川防災減災工程--堤防、護岸</a:t>
          </a:r>
        </a:p>
      </xdr:txBody>
    </xdr:sp>
    <xdr:clientData/>
  </xdr:oneCellAnchor>
  <xdr:twoCellAnchor>
    <xdr:from>
      <xdr:col>0</xdr:col>
      <xdr:colOff>142875</xdr:colOff>
      <xdr:row>3</xdr:row>
      <xdr:rowOff>161925</xdr:rowOff>
    </xdr:from>
    <xdr:to>
      <xdr:col>7</xdr:col>
      <xdr:colOff>733425</xdr:colOff>
      <xdr:row>18</xdr:row>
      <xdr:rowOff>114300</xdr:rowOff>
    </xdr:to>
    <xdr:sp>
      <xdr:nvSpPr>
        <xdr:cNvPr id="4" name="文字 1"/>
        <xdr:cNvSpPr txBox="1">
          <a:spLocks noChangeArrowheads="1"/>
        </xdr:cNvSpPr>
      </xdr:nvSpPr>
      <xdr:spPr>
        <a:xfrm>
          <a:off x="142875" y="1143000"/>
          <a:ext cx="5162550" cy="3095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民國100年度河川防災減災工程堤防共計56,734公尺，最多為臺南市13,223公尺占總數之23.31%，雲林縣8,236公尺占總數之14.52%次之，第三為花蓮縣8,084公尺占總數之14.25% ；護岸39,669公尺，以高雄市10,976公尺為最多占總數之27.67%，臺南市9,254公尺占總數之23.33%次之，第三為屏東縣8,992公尺占總數之22.67%。(如表7之2、表10)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0.05175</cdr:y>
    </cdr:from>
    <cdr:to>
      <cdr:x>0.16875</cdr:x>
      <cdr:y>0.114</cdr:y>
    </cdr:to>
    <cdr:sp>
      <cdr:nvSpPr>
        <cdr:cNvPr id="1" name="文字 2"/>
        <cdr:cNvSpPr txBox="1">
          <a:spLocks noChangeArrowheads="1"/>
        </cdr:cNvSpPr>
      </cdr:nvSpPr>
      <cdr:spPr>
        <a:xfrm>
          <a:off x="476250" y="20002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0.1285</cdr:x>
      <cdr:y>0</cdr:y>
    </cdr:from>
    <cdr:to>
      <cdr:x>0.9055</cdr:x>
      <cdr:y>0.06475</cdr:y>
    </cdr:to>
    <cdr:sp>
      <cdr:nvSpPr>
        <cdr:cNvPr id="2" name="文字 1"/>
        <cdr:cNvSpPr txBox="1">
          <a:spLocks noChangeArrowheads="1"/>
        </cdr:cNvSpPr>
      </cdr:nvSpPr>
      <cdr:spPr>
        <a:xfrm>
          <a:off x="704850" y="0"/>
          <a:ext cx="431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圖12、河川災修及搶修工程--堤防、護岸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200025</xdr:rowOff>
    </xdr:from>
    <xdr:to>
      <xdr:col>7</xdr:col>
      <xdr:colOff>638175</xdr:colOff>
      <xdr:row>17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2875" y="971550"/>
          <a:ext cx="5067300" cy="2943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河川災修及搶修工程共計堤防26,909公尺，最多者為臺東縣12,006公尺占總數之44.62%，其次是雲林縣5,289公尺占總數之19.66%，第三是高雄市3,103公尺占總數之11.53%；護岸31,910公尺，最多者為高雄市11,272公尺占總數之35.32%，其次是嘉義縣8,301公尺占總數之26.01%，第三是屏東縣為5,453公尺占總數之17.09%。(如表7之2、表10)</a:t>
          </a:r>
        </a:p>
      </xdr:txBody>
    </xdr:sp>
    <xdr:clientData/>
  </xdr:twoCellAnchor>
  <xdr:twoCellAnchor>
    <xdr:from>
      <xdr:col>0</xdr:col>
      <xdr:colOff>19050</xdr:colOff>
      <xdr:row>18</xdr:row>
      <xdr:rowOff>28575</xdr:rowOff>
    </xdr:from>
    <xdr:to>
      <xdr:col>8</xdr:col>
      <xdr:colOff>219075</xdr:colOff>
      <xdr:row>37</xdr:row>
      <xdr:rowOff>161925</xdr:rowOff>
    </xdr:to>
    <xdr:graphicFrame>
      <xdr:nvGraphicFramePr>
        <xdr:cNvPr id="2" name="Chart 3"/>
        <xdr:cNvGraphicFramePr/>
      </xdr:nvGraphicFramePr>
      <xdr:xfrm>
        <a:off x="19050" y="4152900"/>
        <a:ext cx="55530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625" style="1" customWidth="1"/>
    <col min="11" max="11" width="12.375" style="1" customWidth="1"/>
    <col min="12" max="12" width="8.875" style="1" customWidth="1"/>
    <col min="13" max="13" width="8.25390625" style="1" customWidth="1"/>
    <col min="14" max="14" width="9.25390625" style="1" bestFit="1" customWidth="1"/>
    <col min="15" max="16384" width="9.00390625" style="1" customWidth="1"/>
  </cols>
  <sheetData>
    <row r="1" spans="1:14" ht="25.5" customHeight="1">
      <c r="A1" s="20" t="s">
        <v>21</v>
      </c>
      <c r="N1"/>
    </row>
    <row r="2" spans="1:14" ht="35.25" customHeight="1">
      <c r="A2" s="27" t="s">
        <v>22</v>
      </c>
      <c r="J2" s="1" t="s">
        <v>17</v>
      </c>
      <c r="K2" s="1" t="s">
        <v>18</v>
      </c>
      <c r="N2"/>
    </row>
    <row r="3" spans="9:14" ht="16.5">
      <c r="I3" s="14" t="s">
        <v>32</v>
      </c>
      <c r="J3" s="35">
        <v>105008</v>
      </c>
      <c r="K3" s="35">
        <v>161420</v>
      </c>
      <c r="L3" s="33">
        <f aca="true" t="shared" si="0" ref="L3:L21">J3/$J$22*100</f>
        <v>3.6343247938975685</v>
      </c>
      <c r="M3" s="33">
        <f aca="true" t="shared" si="1" ref="M3:M21">K3/$K$22*100</f>
        <v>13.446164944177008</v>
      </c>
      <c r="N3" s="47">
        <f>J3+K3</f>
        <v>266428</v>
      </c>
    </row>
    <row r="4" spans="9:14" ht="16.5">
      <c r="I4" s="14" t="s">
        <v>19</v>
      </c>
      <c r="J4" s="35">
        <v>116756</v>
      </c>
      <c r="K4" s="35">
        <v>64828</v>
      </c>
      <c r="L4" s="33">
        <f t="shared" si="0"/>
        <v>4.040922840510289</v>
      </c>
      <c r="M4" s="33">
        <f t="shared" si="1"/>
        <v>5.400123782685585</v>
      </c>
      <c r="N4" s="47">
        <f aca="true" t="shared" si="2" ref="N4:N21">J4+K4</f>
        <v>181584</v>
      </c>
    </row>
    <row r="5" spans="9:14" ht="16.5">
      <c r="I5" s="14" t="s">
        <v>13</v>
      </c>
      <c r="J5" s="35">
        <v>281870</v>
      </c>
      <c r="K5" s="35">
        <v>66650</v>
      </c>
      <c r="L5" s="33">
        <f t="shared" si="0"/>
        <v>9.755515100334332</v>
      </c>
      <c r="M5" s="33">
        <f t="shared" si="1"/>
        <v>5.551895016289168</v>
      </c>
      <c r="N5" s="47">
        <f t="shared" si="2"/>
        <v>348520</v>
      </c>
    </row>
    <row r="6" spans="9:14" ht="16.5">
      <c r="I6" s="14" t="s">
        <v>15</v>
      </c>
      <c r="J6" s="35">
        <v>256538</v>
      </c>
      <c r="K6" s="35">
        <v>110200</v>
      </c>
      <c r="L6" s="33">
        <f t="shared" si="0"/>
        <v>8.8787750835831</v>
      </c>
      <c r="M6" s="33">
        <f t="shared" si="1"/>
        <v>9.179577356265062</v>
      </c>
      <c r="N6" s="47">
        <f t="shared" si="2"/>
        <v>366738</v>
      </c>
    </row>
    <row r="7" spans="9:14" ht="16.5">
      <c r="I7" s="28" t="s">
        <v>33</v>
      </c>
      <c r="J7" s="35">
        <v>111977</v>
      </c>
      <c r="K7" s="35">
        <v>113497</v>
      </c>
      <c r="L7" s="34">
        <f t="shared" si="0"/>
        <v>3.8755217454505178</v>
      </c>
      <c r="M7" s="34">
        <f t="shared" si="1"/>
        <v>9.454214983702501</v>
      </c>
      <c r="N7" s="47">
        <f t="shared" si="2"/>
        <v>225474</v>
      </c>
    </row>
    <row r="8" spans="9:14" ht="16.5">
      <c r="I8" s="28" t="s">
        <v>7</v>
      </c>
      <c r="J8" s="35">
        <v>244637</v>
      </c>
      <c r="K8" s="35">
        <v>12062</v>
      </c>
      <c r="L8" s="34">
        <f t="shared" si="0"/>
        <v>8.466881710009897</v>
      </c>
      <c r="M8" s="34">
        <f t="shared" si="1"/>
        <v>1.0047555541857456</v>
      </c>
      <c r="N8" s="47">
        <f t="shared" si="2"/>
        <v>256699</v>
      </c>
    </row>
    <row r="9" spans="9:14" ht="14.25" customHeight="1">
      <c r="I9" s="28" t="s">
        <v>5</v>
      </c>
      <c r="J9" s="35">
        <v>45678</v>
      </c>
      <c r="K9" s="35">
        <v>144129</v>
      </c>
      <c r="L9" s="34">
        <f t="shared" si="0"/>
        <v>1.5809146725549779</v>
      </c>
      <c r="M9" s="34">
        <f t="shared" si="1"/>
        <v>12.005837611443985</v>
      </c>
      <c r="N9" s="47">
        <f t="shared" si="2"/>
        <v>189807</v>
      </c>
    </row>
    <row r="10" spans="9:14" ht="16.5">
      <c r="I10" s="28" t="s">
        <v>8</v>
      </c>
      <c r="J10" s="35">
        <v>89592</v>
      </c>
      <c r="K10" s="35">
        <v>23658</v>
      </c>
      <c r="L10" s="34">
        <f t="shared" si="0"/>
        <v>3.100777340153807</v>
      </c>
      <c r="M10" s="34">
        <f t="shared" si="1"/>
        <v>1.9706936578449983</v>
      </c>
      <c r="N10" s="47">
        <f t="shared" si="2"/>
        <v>113250</v>
      </c>
    </row>
    <row r="11" spans="9:14" ht="16.5">
      <c r="I11" s="28" t="s">
        <v>1</v>
      </c>
      <c r="J11" s="35">
        <v>125990</v>
      </c>
      <c r="K11" s="35">
        <v>82772</v>
      </c>
      <c r="L11" s="34">
        <f t="shared" si="0"/>
        <v>4.360511397066458</v>
      </c>
      <c r="M11" s="34">
        <f t="shared" si="1"/>
        <v>6.894845525705732</v>
      </c>
      <c r="N11" s="47">
        <f t="shared" si="2"/>
        <v>208762</v>
      </c>
    </row>
    <row r="12" spans="9:14" ht="16.5">
      <c r="I12" s="28" t="s">
        <v>9</v>
      </c>
      <c r="J12" s="35">
        <v>82860</v>
      </c>
      <c r="K12" s="35">
        <v>8727</v>
      </c>
      <c r="L12" s="34">
        <f t="shared" si="0"/>
        <v>2.8677829538925845</v>
      </c>
      <c r="M12" s="34">
        <f t="shared" si="1"/>
        <v>0.7269525552461451</v>
      </c>
      <c r="N12" s="47">
        <f t="shared" si="2"/>
        <v>91587</v>
      </c>
    </row>
    <row r="13" spans="9:14" ht="16.5">
      <c r="I13" s="28" t="s">
        <v>3</v>
      </c>
      <c r="J13" s="35">
        <v>140027</v>
      </c>
      <c r="K13" s="35">
        <v>71808</v>
      </c>
      <c r="L13" s="34">
        <f t="shared" si="0"/>
        <v>4.846331688205611</v>
      </c>
      <c r="M13" s="34">
        <f t="shared" si="1"/>
        <v>5.981552548082409</v>
      </c>
      <c r="N13" s="47">
        <f t="shared" si="2"/>
        <v>211835</v>
      </c>
    </row>
    <row r="14" spans="9:14" ht="16.5">
      <c r="I14" s="28" t="s">
        <v>0</v>
      </c>
      <c r="J14" s="35">
        <v>276241</v>
      </c>
      <c r="K14" s="35">
        <v>64139</v>
      </c>
      <c r="L14" s="34">
        <f t="shared" si="0"/>
        <v>9.56069552216077</v>
      </c>
      <c r="M14" s="34">
        <f t="shared" si="1"/>
        <v>5.342730599396414</v>
      </c>
      <c r="N14" s="47">
        <f t="shared" si="2"/>
        <v>340380</v>
      </c>
    </row>
    <row r="15" spans="9:14" ht="16.5">
      <c r="I15" s="28" t="s">
        <v>10</v>
      </c>
      <c r="J15" s="35">
        <v>200061</v>
      </c>
      <c r="K15" s="35">
        <v>38084</v>
      </c>
      <c r="L15" s="34">
        <f t="shared" si="0"/>
        <v>6.924107235562446</v>
      </c>
      <c r="M15" s="34">
        <f t="shared" si="1"/>
        <v>3.1723686391651413</v>
      </c>
      <c r="N15" s="47">
        <f t="shared" si="2"/>
        <v>238145</v>
      </c>
    </row>
    <row r="16" spans="9:14" ht="16.5">
      <c r="I16" s="28" t="s">
        <v>2</v>
      </c>
      <c r="J16" s="35">
        <v>172584</v>
      </c>
      <c r="K16" s="35">
        <v>83637</v>
      </c>
      <c r="L16" s="34">
        <f t="shared" si="0"/>
        <v>5.973128811424062</v>
      </c>
      <c r="M16" s="34">
        <f t="shared" si="1"/>
        <v>6.966899377004909</v>
      </c>
      <c r="N16" s="47">
        <f t="shared" si="2"/>
        <v>256221</v>
      </c>
    </row>
    <row r="17" spans="9:14" ht="16.5">
      <c r="I17" s="28" t="s">
        <v>6</v>
      </c>
      <c r="J17" s="35">
        <v>225854</v>
      </c>
      <c r="K17" s="35">
        <v>63986</v>
      </c>
      <c r="L17" s="34">
        <f t="shared" si="0"/>
        <v>7.8168024531553915</v>
      </c>
      <c r="M17" s="34">
        <f t="shared" si="1"/>
        <v>5.329985814137715</v>
      </c>
      <c r="N17" s="47">
        <f t="shared" si="2"/>
        <v>289840</v>
      </c>
    </row>
    <row r="18" spans="9:14" ht="16.5">
      <c r="I18" s="28" t="s">
        <v>4</v>
      </c>
      <c r="J18" s="35">
        <v>378241</v>
      </c>
      <c r="K18" s="35">
        <v>65827</v>
      </c>
      <c r="L18" s="34">
        <f t="shared" si="0"/>
        <v>13.090913495815654</v>
      </c>
      <c r="M18" s="34">
        <f t="shared" si="1"/>
        <v>5.48333973349238</v>
      </c>
      <c r="N18" s="47">
        <f t="shared" si="2"/>
        <v>444068</v>
      </c>
    </row>
    <row r="19" spans="9:14" ht="16.5">
      <c r="I19" s="14" t="s">
        <v>11</v>
      </c>
      <c r="J19" s="35">
        <v>16342</v>
      </c>
      <c r="K19" s="35">
        <v>19739</v>
      </c>
      <c r="L19" s="33">
        <f t="shared" si="0"/>
        <v>0.5655962953477265</v>
      </c>
      <c r="M19" s="33">
        <f t="shared" si="1"/>
        <v>1.6442438968721964</v>
      </c>
      <c r="N19" s="47">
        <f t="shared" si="2"/>
        <v>36081</v>
      </c>
    </row>
    <row r="20" spans="9:14" ht="16.5">
      <c r="I20" s="14" t="s">
        <v>12</v>
      </c>
      <c r="J20" s="35">
        <v>8556</v>
      </c>
      <c r="K20" s="35">
        <v>2928</v>
      </c>
      <c r="L20" s="33">
        <f t="shared" si="0"/>
        <v>0.2961229900254037</v>
      </c>
      <c r="M20" s="33">
        <f t="shared" si="1"/>
        <v>0.24390020416646188</v>
      </c>
      <c r="N20" s="47">
        <f t="shared" si="2"/>
        <v>11484</v>
      </c>
    </row>
    <row r="21" spans="9:14" ht="16.5">
      <c r="I21" s="14" t="s">
        <v>14</v>
      </c>
      <c r="J21" s="35">
        <v>10528</v>
      </c>
      <c r="K21" s="35">
        <v>2400</v>
      </c>
      <c r="L21" s="33">
        <f t="shared" si="0"/>
        <v>0.36437387084939815</v>
      </c>
      <c r="M21" s="33">
        <f t="shared" si="1"/>
        <v>0.19991820013644415</v>
      </c>
      <c r="N21" s="47">
        <f t="shared" si="2"/>
        <v>12928</v>
      </c>
    </row>
    <row r="22" spans="9:14" ht="16.5">
      <c r="I22" s="14" t="s">
        <v>16</v>
      </c>
      <c r="J22" s="35">
        <f>SUM(J3:J21)</f>
        <v>2889340</v>
      </c>
      <c r="K22" s="35">
        <f>SUM(K3:K21)</f>
        <v>1200491</v>
      </c>
      <c r="L22" s="35">
        <f>SUM(L3:L21)</f>
        <v>99.99999999999999</v>
      </c>
      <c r="M22" s="35">
        <f>SUM(M3:M21)</f>
        <v>100</v>
      </c>
      <c r="N22" s="47"/>
    </row>
    <row r="23" spans="9:14" ht="16.5">
      <c r="I23" s="14" t="s">
        <v>16</v>
      </c>
      <c r="J23" s="36">
        <f>SUM(J3:J21)</f>
        <v>2889340</v>
      </c>
      <c r="K23" s="36">
        <f>SUM(K3:K21)</f>
        <v>1200491</v>
      </c>
      <c r="L23" s="33">
        <f>SUM(L3:L21)</f>
        <v>99.99999999999999</v>
      </c>
      <c r="M23" s="33">
        <f>SUM(M3:M21)</f>
        <v>100</v>
      </c>
      <c r="N23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3"/>
  <headerFooter alignWithMargins="0">
    <oddFooter>&amp;C8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9.125" style="1" bestFit="1" customWidth="1"/>
    <col min="11" max="11" width="8.00390625" style="1" customWidth="1"/>
    <col min="12" max="12" width="7.75390625" style="1" customWidth="1"/>
    <col min="13" max="13" width="10.00390625" style="1" customWidth="1"/>
    <col min="14" max="14" width="11.00390625" style="1" bestFit="1" customWidth="1"/>
    <col min="15" max="16384" width="9.00390625" style="1" customWidth="1"/>
  </cols>
  <sheetData>
    <row r="1" spans="1:14" ht="25.5" customHeight="1">
      <c r="A1" s="20"/>
      <c r="N1"/>
    </row>
    <row r="2" s="11" customFormat="1" ht="35.25" customHeight="1">
      <c r="A2" s="27" t="s">
        <v>23</v>
      </c>
    </row>
    <row r="3" s="11" customFormat="1" ht="16.5"/>
    <row r="4" spans="8:9" s="11" customFormat="1" ht="16.5">
      <c r="H4" s="12"/>
      <c r="I4" s="12"/>
    </row>
    <row r="5" spans="8:9" s="11" customFormat="1" ht="16.5">
      <c r="H5" s="12"/>
      <c r="I5" s="12"/>
    </row>
    <row r="6" spans="8:9" s="11" customFormat="1" ht="16.5">
      <c r="H6" s="12"/>
      <c r="I6" s="12"/>
    </row>
    <row r="7" spans="8:9" s="11" customFormat="1" ht="16.5">
      <c r="H7" s="12"/>
      <c r="I7" s="12"/>
    </row>
    <row r="8" spans="8:9" s="11" customFormat="1" ht="16.5">
      <c r="H8" s="12"/>
      <c r="I8" s="12"/>
    </row>
    <row r="9" spans="8:9" s="11" customFormat="1" ht="16.5">
      <c r="H9" s="12"/>
      <c r="I9" s="12"/>
    </row>
    <row r="10" spans="8:9" s="11" customFormat="1" ht="16.5">
      <c r="H10" s="12"/>
      <c r="I10" s="12"/>
    </row>
    <row r="11" spans="8:9" s="11" customFormat="1" ht="16.5">
      <c r="H11" s="12"/>
      <c r="I11" s="12"/>
    </row>
    <row r="12" spans="8:14" s="11" customFormat="1" ht="16.5">
      <c r="H12" s="12"/>
      <c r="I12" s="12"/>
      <c r="J12" s="1"/>
      <c r="K12" s="1" t="s">
        <v>17</v>
      </c>
      <c r="L12" s="1" t="s">
        <v>18</v>
      </c>
      <c r="M12" s="1"/>
      <c r="N12" s="1"/>
    </row>
    <row r="13" spans="8:15" s="11" customFormat="1" ht="16.5">
      <c r="H13" s="12"/>
      <c r="I13" s="12"/>
      <c r="J13" s="12" t="s">
        <v>32</v>
      </c>
      <c r="K13" s="38">
        <v>0</v>
      </c>
      <c r="L13" s="38">
        <v>3208</v>
      </c>
      <c r="M13" s="37">
        <f>K13/$K$30*100</f>
        <v>0</v>
      </c>
      <c r="N13" s="37">
        <f>L13/$L$30*100</f>
        <v>20.267879706848625</v>
      </c>
      <c r="O13" s="11">
        <f>K13+L13</f>
        <v>3208</v>
      </c>
    </row>
    <row r="14" spans="8:15" s="11" customFormat="1" ht="16.5">
      <c r="H14" s="12"/>
      <c r="I14" s="12"/>
      <c r="J14" s="12" t="s">
        <v>19</v>
      </c>
      <c r="K14" s="38">
        <v>410</v>
      </c>
      <c r="L14" s="38">
        <v>0</v>
      </c>
      <c r="M14" s="37">
        <f aca="true" t="shared" si="0" ref="M14:M28">K14/$K$30*100</f>
        <v>1.1405046037441933</v>
      </c>
      <c r="N14" s="37">
        <f aca="true" t="shared" si="1" ref="N14:N28">L14/$L$30*100</f>
        <v>0</v>
      </c>
      <c r="O14" s="11">
        <f aca="true" t="shared" si="2" ref="O14:O28">K14+L14</f>
        <v>410</v>
      </c>
    </row>
    <row r="15" spans="8:15" s="11" customFormat="1" ht="16.5">
      <c r="H15" s="12"/>
      <c r="I15" s="12"/>
      <c r="J15" s="26" t="s">
        <v>13</v>
      </c>
      <c r="K15" s="38">
        <v>719</v>
      </c>
      <c r="L15" s="38">
        <v>128</v>
      </c>
      <c r="M15" s="37">
        <f t="shared" si="0"/>
        <v>2.000055634370914</v>
      </c>
      <c r="N15" s="37">
        <f t="shared" si="1"/>
        <v>0.8086934546373514</v>
      </c>
      <c r="O15" s="11">
        <f t="shared" si="2"/>
        <v>847</v>
      </c>
    </row>
    <row r="16" spans="8:15" s="11" customFormat="1" ht="16.5">
      <c r="H16" s="12"/>
      <c r="I16" s="12"/>
      <c r="J16" s="26" t="s">
        <v>15</v>
      </c>
      <c r="K16" s="38">
        <v>17084</v>
      </c>
      <c r="L16" s="38">
        <v>0</v>
      </c>
      <c r="M16" s="37">
        <f t="shared" si="0"/>
        <v>47.52287963503853</v>
      </c>
      <c r="N16" s="37">
        <f t="shared" si="1"/>
        <v>0</v>
      </c>
      <c r="O16" s="11">
        <f t="shared" si="2"/>
        <v>17084</v>
      </c>
    </row>
    <row r="17" spans="8:15" s="11" customFormat="1" ht="16.5">
      <c r="H17" s="12"/>
      <c r="I17" s="12"/>
      <c r="J17" s="26" t="s">
        <v>33</v>
      </c>
      <c r="K17" s="38">
        <v>975</v>
      </c>
      <c r="L17" s="38">
        <v>0</v>
      </c>
      <c r="M17" s="37">
        <f t="shared" si="0"/>
        <v>2.7121755820746056</v>
      </c>
      <c r="N17" s="37">
        <f t="shared" si="1"/>
        <v>0</v>
      </c>
      <c r="O17" s="11">
        <f t="shared" si="2"/>
        <v>975</v>
      </c>
    </row>
    <row r="18" spans="8:15" s="11" customFormat="1" ht="16.5">
      <c r="H18" s="12"/>
      <c r="I18" s="12"/>
      <c r="J18" s="26" t="s">
        <v>7</v>
      </c>
      <c r="K18" s="38">
        <v>915</v>
      </c>
      <c r="L18" s="38">
        <v>917</v>
      </c>
      <c r="M18" s="37">
        <f t="shared" si="0"/>
        <v>2.545272469331553</v>
      </c>
      <c r="N18" s="37">
        <f t="shared" si="1"/>
        <v>5.793530452362901</v>
      </c>
      <c r="O18" s="11">
        <f t="shared" si="2"/>
        <v>1832</v>
      </c>
    </row>
    <row r="19" spans="9:15" s="11" customFormat="1" ht="16.5">
      <c r="I19" s="12"/>
      <c r="J19" s="26" t="s">
        <v>5</v>
      </c>
      <c r="K19" s="38">
        <v>0</v>
      </c>
      <c r="L19" s="38">
        <v>200</v>
      </c>
      <c r="M19" s="37">
        <f t="shared" si="0"/>
        <v>0</v>
      </c>
      <c r="N19" s="37">
        <f t="shared" si="1"/>
        <v>1.2635835228708618</v>
      </c>
      <c r="O19" s="11">
        <f t="shared" si="2"/>
        <v>200</v>
      </c>
    </row>
    <row r="20" spans="9:15" s="11" customFormat="1" ht="16.5">
      <c r="I20" s="12"/>
      <c r="J20" s="26" t="s">
        <v>8</v>
      </c>
      <c r="K20" s="38">
        <v>1114</v>
      </c>
      <c r="L20" s="38">
        <v>495</v>
      </c>
      <c r="M20" s="37">
        <f t="shared" si="0"/>
        <v>3.098834459929344</v>
      </c>
      <c r="N20" s="37">
        <f t="shared" si="1"/>
        <v>3.127369219105383</v>
      </c>
      <c r="O20" s="11">
        <f t="shared" si="2"/>
        <v>1609</v>
      </c>
    </row>
    <row r="21" spans="9:15" s="11" customFormat="1" ht="16.5">
      <c r="I21" s="12"/>
      <c r="J21" s="12" t="s">
        <v>1</v>
      </c>
      <c r="K21" s="38">
        <v>340</v>
      </c>
      <c r="L21" s="38">
        <v>2518</v>
      </c>
      <c r="M21" s="37">
        <f t="shared" si="0"/>
        <v>0.945784305543965</v>
      </c>
      <c r="N21" s="37">
        <f t="shared" si="1"/>
        <v>15.90851655294415</v>
      </c>
      <c r="O21" s="11">
        <f t="shared" si="2"/>
        <v>2858</v>
      </c>
    </row>
    <row r="22" spans="10:15" s="11" customFormat="1" ht="16.5">
      <c r="J22" s="12" t="s">
        <v>9</v>
      </c>
      <c r="K22" s="38">
        <v>2591</v>
      </c>
      <c r="L22" s="38">
        <v>1300</v>
      </c>
      <c r="M22" s="37">
        <f t="shared" si="0"/>
        <v>7.207432751954157</v>
      </c>
      <c r="N22" s="37">
        <f t="shared" si="1"/>
        <v>8.213292898660601</v>
      </c>
      <c r="O22" s="11">
        <f t="shared" si="2"/>
        <v>3891</v>
      </c>
    </row>
    <row r="23" spans="9:15" s="11" customFormat="1" ht="16.5">
      <c r="I23" s="12"/>
      <c r="J23" s="12" t="s">
        <v>3</v>
      </c>
      <c r="K23" s="38">
        <v>1961</v>
      </c>
      <c r="L23" s="38">
        <v>3570</v>
      </c>
      <c r="M23" s="37">
        <f t="shared" si="0"/>
        <v>5.454950068152105</v>
      </c>
      <c r="N23" s="37">
        <f t="shared" si="1"/>
        <v>22.554965883244883</v>
      </c>
      <c r="O23" s="11">
        <f t="shared" si="2"/>
        <v>5531</v>
      </c>
    </row>
    <row r="24" spans="10:15" s="11" customFormat="1" ht="16.5">
      <c r="J24" s="12" t="s">
        <v>0</v>
      </c>
      <c r="K24" s="38">
        <v>2086</v>
      </c>
      <c r="L24" s="38">
        <v>2902</v>
      </c>
      <c r="M24" s="37">
        <f t="shared" si="0"/>
        <v>5.802664886366798</v>
      </c>
      <c r="N24" s="37">
        <f t="shared" si="1"/>
        <v>18.334596916856206</v>
      </c>
      <c r="O24" s="11">
        <f t="shared" si="2"/>
        <v>4988</v>
      </c>
    </row>
    <row r="25" spans="9:15" ht="16.5">
      <c r="I25" s="3"/>
      <c r="J25" s="12" t="s">
        <v>10</v>
      </c>
      <c r="K25" s="38">
        <v>2235</v>
      </c>
      <c r="L25" s="38">
        <v>0</v>
      </c>
      <c r="M25" s="37">
        <f t="shared" si="0"/>
        <v>6.217140949678711</v>
      </c>
      <c r="N25" s="37">
        <f t="shared" si="1"/>
        <v>0</v>
      </c>
      <c r="O25" s="11">
        <f t="shared" si="2"/>
        <v>2235</v>
      </c>
    </row>
    <row r="26" spans="9:15" ht="16.5">
      <c r="I26" s="3"/>
      <c r="J26" s="12" t="s">
        <v>2</v>
      </c>
      <c r="K26" s="38">
        <v>1593</v>
      </c>
      <c r="L26" s="38">
        <v>590</v>
      </c>
      <c r="M26" s="37">
        <f t="shared" si="0"/>
        <v>4.431277643328048</v>
      </c>
      <c r="N26" s="37">
        <f t="shared" si="1"/>
        <v>3.7275713924690423</v>
      </c>
      <c r="O26" s="11">
        <f t="shared" si="2"/>
        <v>2183</v>
      </c>
    </row>
    <row r="27" spans="9:15" ht="16.5">
      <c r="I27" s="3"/>
      <c r="J27" s="12" t="s">
        <v>6</v>
      </c>
      <c r="K27" s="38">
        <v>650</v>
      </c>
      <c r="L27" s="38">
        <v>0</v>
      </c>
      <c r="M27" s="37">
        <f t="shared" si="0"/>
        <v>1.8081170547164036</v>
      </c>
      <c r="N27" s="37">
        <f t="shared" si="1"/>
        <v>0</v>
      </c>
      <c r="O27" s="11">
        <f t="shared" si="2"/>
        <v>650</v>
      </c>
    </row>
    <row r="28" spans="9:15" ht="16.5">
      <c r="I28" s="3"/>
      <c r="J28" s="12" t="s">
        <v>4</v>
      </c>
      <c r="K28" s="18">
        <v>3276</v>
      </c>
      <c r="L28" s="18">
        <v>0</v>
      </c>
      <c r="M28" s="37">
        <f t="shared" si="0"/>
        <v>9.112909955770675</v>
      </c>
      <c r="N28" s="37">
        <f t="shared" si="1"/>
        <v>0</v>
      </c>
      <c r="O28" s="11">
        <f t="shared" si="2"/>
        <v>3276</v>
      </c>
    </row>
    <row r="29" spans="9:14" ht="16.5">
      <c r="I29" s="3"/>
      <c r="J29" s="12" t="s">
        <v>16</v>
      </c>
      <c r="K29" s="19">
        <f>SUM(K13:K28)</f>
        <v>35949</v>
      </c>
      <c r="L29" s="19">
        <f>SUM(L13:L28)</f>
        <v>15828</v>
      </c>
      <c r="M29" s="29"/>
      <c r="N29" s="29"/>
    </row>
    <row r="30" spans="9:14" ht="16.5">
      <c r="I30" s="3"/>
      <c r="J30" s="12"/>
      <c r="K30" s="19">
        <f>SUM(K13:K28)</f>
        <v>35949</v>
      </c>
      <c r="L30" s="19">
        <f>SUM(L13:L28)</f>
        <v>15828</v>
      </c>
      <c r="M30" s="31">
        <f>SUM(M13:M28)</f>
        <v>99.99999999999999</v>
      </c>
      <c r="N30" s="31">
        <f>SUM(N13:N28)</f>
        <v>100.00000000000001</v>
      </c>
    </row>
    <row r="31" ht="15">
      <c r="I31" s="3"/>
    </row>
    <row r="32" spans="9:10" ht="16.5">
      <c r="I32" s="3"/>
      <c r="J32" s="14"/>
    </row>
    <row r="33" spans="9:14" ht="16.5">
      <c r="I33" s="3"/>
      <c r="J33" s="14"/>
      <c r="K33" s="15"/>
      <c r="L33" s="15"/>
      <c r="M33" s="16"/>
      <c r="N33" s="16"/>
    </row>
    <row r="34" spans="9:14" ht="16.5">
      <c r="I34" s="3"/>
      <c r="J34" s="14"/>
      <c r="K34" s="15"/>
      <c r="L34" s="15"/>
      <c r="M34" s="16"/>
      <c r="N34" s="16"/>
    </row>
    <row r="35" spans="9:14" ht="15.75">
      <c r="I35" s="8"/>
      <c r="J35" s="13"/>
      <c r="K35" s="13"/>
      <c r="L35" s="13"/>
      <c r="M35" s="13"/>
      <c r="N35" s="5"/>
    </row>
    <row r="36" spans="9:13" ht="15.75">
      <c r="I36" s="8"/>
      <c r="J36"/>
      <c r="K36"/>
      <c r="L36"/>
      <c r="M36"/>
    </row>
    <row r="37" ht="15">
      <c r="I37" s="8"/>
    </row>
    <row r="38" ht="15">
      <c r="I38" s="8"/>
    </row>
    <row r="39" ht="15"/>
    <row r="40" ht="15"/>
    <row r="41" ht="15"/>
    <row r="44" ht="16.5">
      <c r="I44" s="3"/>
    </row>
    <row r="45" ht="16.5">
      <c r="I45" s="3"/>
    </row>
    <row r="46" ht="16.5">
      <c r="I46" s="3"/>
    </row>
    <row r="47" ht="16.5">
      <c r="I47" s="3"/>
    </row>
    <row r="48" ht="16.5">
      <c r="I48" s="3"/>
    </row>
    <row r="49" ht="16.5">
      <c r="I49" s="3"/>
    </row>
    <row r="50" ht="16.5">
      <c r="I50" s="7"/>
    </row>
    <row r="51" ht="16.5">
      <c r="I51" s="5"/>
    </row>
    <row r="53" spans="10:13" ht="16.5">
      <c r="J53"/>
      <c r="K53"/>
      <c r="L53"/>
      <c r="M53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7.50390625" style="1" customWidth="1"/>
    <col min="11" max="11" width="7.625" style="1" customWidth="1"/>
    <col min="12" max="12" width="6.125" style="1" customWidth="1"/>
    <col min="13" max="13" width="8.625" style="1" customWidth="1"/>
    <col min="14" max="14" width="9.50390625" style="1" customWidth="1"/>
    <col min="15" max="16384" width="9.00390625" style="1" customWidth="1"/>
  </cols>
  <sheetData>
    <row r="1" spans="1:14" ht="25.5" customHeight="1">
      <c r="A1" s="20"/>
      <c r="N1"/>
    </row>
    <row r="2" s="11" customFormat="1" ht="35.25" customHeight="1">
      <c r="A2" s="27" t="s">
        <v>24</v>
      </c>
    </row>
    <row r="3" s="11" customFormat="1" ht="16.5"/>
    <row r="4" s="11" customFormat="1" ht="16.5">
      <c r="K4" s="11" t="s">
        <v>20</v>
      </c>
    </row>
    <row r="5" s="11" customFormat="1" ht="16.5"/>
    <row r="6" s="11" customFormat="1" ht="16.5"/>
    <row r="7" spans="10:14" s="11" customFormat="1" ht="16.5">
      <c r="J7" s="23"/>
      <c r="K7" s="24"/>
      <c r="L7" s="17"/>
      <c r="M7" s="25"/>
      <c r="N7" s="12"/>
    </row>
    <row r="8" spans="10:14" s="11" customFormat="1" ht="16.5">
      <c r="J8"/>
      <c r="K8" s="10" t="s">
        <v>17</v>
      </c>
      <c r="L8" s="10" t="s">
        <v>18</v>
      </c>
      <c r="M8"/>
      <c r="N8" s="25"/>
    </row>
    <row r="9" spans="10:15" s="11" customFormat="1" ht="16.5">
      <c r="J9" t="s">
        <v>32</v>
      </c>
      <c r="K9">
        <v>0</v>
      </c>
      <c r="L9">
        <v>246</v>
      </c>
      <c r="M9" s="37">
        <f aca="true" t="shared" si="0" ref="M9:M19">K9/$K$20*100</f>
        <v>0</v>
      </c>
      <c r="N9" s="39">
        <f aca="true" t="shared" si="1" ref="N9:N18">L9/$L$20*100</f>
        <v>8.221925133689838</v>
      </c>
      <c r="O9" s="11">
        <f>K9+L9</f>
        <v>246</v>
      </c>
    </row>
    <row r="10" spans="10:15" s="11" customFormat="1" ht="16.5">
      <c r="J10" t="s">
        <v>19</v>
      </c>
      <c r="K10">
        <v>0</v>
      </c>
      <c r="L10">
        <v>456</v>
      </c>
      <c r="M10" s="37">
        <f t="shared" si="0"/>
        <v>0</v>
      </c>
      <c r="N10" s="39">
        <f t="shared" si="1"/>
        <v>15.240641711229946</v>
      </c>
      <c r="O10" s="11">
        <f aca="true" t="shared" si="2" ref="O10:O19">K10+L10</f>
        <v>456</v>
      </c>
    </row>
    <row r="11" spans="10:15" s="11" customFormat="1" ht="16.5">
      <c r="J11" t="s">
        <v>13</v>
      </c>
      <c r="K11">
        <v>770</v>
      </c>
      <c r="L11">
        <v>100</v>
      </c>
      <c r="M11" s="37">
        <f t="shared" si="0"/>
        <v>0.4759873646990462</v>
      </c>
      <c r="N11" s="39">
        <f t="shared" si="1"/>
        <v>3.342245989304813</v>
      </c>
      <c r="O11" s="11">
        <f t="shared" si="2"/>
        <v>870</v>
      </c>
    </row>
    <row r="12" spans="10:15" s="11" customFormat="1" ht="16.5">
      <c r="J12" t="s">
        <v>15</v>
      </c>
      <c r="K12">
        <v>121290</v>
      </c>
      <c r="L12">
        <v>0</v>
      </c>
      <c r="M12" s="37">
        <f t="shared" si="0"/>
        <v>74.97728242123027</v>
      </c>
      <c r="N12" s="39">
        <f t="shared" si="1"/>
        <v>0</v>
      </c>
      <c r="O12" s="11">
        <f t="shared" si="2"/>
        <v>121290</v>
      </c>
    </row>
    <row r="13" spans="10:15" s="11" customFormat="1" ht="16.5">
      <c r="J13" t="s">
        <v>33</v>
      </c>
      <c r="K13">
        <v>37000</v>
      </c>
      <c r="L13">
        <v>500</v>
      </c>
      <c r="M13" s="37">
        <f t="shared" si="0"/>
        <v>22.872120121902217</v>
      </c>
      <c r="N13" s="39">
        <f t="shared" si="1"/>
        <v>16.711229946524064</v>
      </c>
      <c r="O13" s="11">
        <f t="shared" si="2"/>
        <v>37500</v>
      </c>
    </row>
    <row r="14" spans="10:15" s="11" customFormat="1" ht="16.5">
      <c r="J14" t="s">
        <v>7</v>
      </c>
      <c r="K14">
        <v>0</v>
      </c>
      <c r="L14">
        <v>0</v>
      </c>
      <c r="M14" s="37">
        <f t="shared" si="0"/>
        <v>0</v>
      </c>
      <c r="N14" s="39">
        <f t="shared" si="1"/>
        <v>0</v>
      </c>
      <c r="O14" s="11">
        <f t="shared" si="2"/>
        <v>0</v>
      </c>
    </row>
    <row r="15" spans="10:15" s="11" customFormat="1" ht="17.25" customHeight="1">
      <c r="J15" t="s">
        <v>5</v>
      </c>
      <c r="K15">
        <v>634</v>
      </c>
      <c r="L15">
        <v>897</v>
      </c>
      <c r="M15" s="37">
        <f t="shared" si="0"/>
        <v>0.391916869115838</v>
      </c>
      <c r="N15" s="39">
        <f t="shared" si="1"/>
        <v>29.97994652406417</v>
      </c>
      <c r="O15" s="11">
        <f t="shared" si="2"/>
        <v>1531</v>
      </c>
    </row>
    <row r="16" spans="10:15" ht="17.25" customHeight="1">
      <c r="J16" t="s">
        <v>8</v>
      </c>
      <c r="K16">
        <v>600</v>
      </c>
      <c r="L16">
        <v>476</v>
      </c>
      <c r="M16" s="37">
        <f t="shared" si="0"/>
        <v>0.370899245220036</v>
      </c>
      <c r="N16" s="39">
        <f t="shared" si="1"/>
        <v>15.909090909090908</v>
      </c>
      <c r="O16" s="11">
        <f t="shared" si="2"/>
        <v>1076</v>
      </c>
    </row>
    <row r="17" spans="10:15" ht="17.25" customHeight="1">
      <c r="J17" t="s">
        <v>1</v>
      </c>
      <c r="K17">
        <v>0</v>
      </c>
      <c r="L17">
        <v>167</v>
      </c>
      <c r="M17" s="37">
        <f t="shared" si="0"/>
        <v>0</v>
      </c>
      <c r="N17" s="39">
        <f t="shared" si="1"/>
        <v>5.581550802139038</v>
      </c>
      <c r="O17" s="11">
        <f t="shared" si="2"/>
        <v>167</v>
      </c>
    </row>
    <row r="18" spans="10:15" ht="16.5">
      <c r="J18" t="s">
        <v>2</v>
      </c>
      <c r="K18">
        <v>1100</v>
      </c>
      <c r="L18">
        <v>150</v>
      </c>
      <c r="M18" s="37">
        <f t="shared" si="0"/>
        <v>0.679981949570066</v>
      </c>
      <c r="N18" s="39">
        <f t="shared" si="1"/>
        <v>5.0133689839572195</v>
      </c>
      <c r="O18" s="11">
        <f t="shared" si="2"/>
        <v>1250</v>
      </c>
    </row>
    <row r="19" spans="10:15" ht="16.5">
      <c r="J19" s="12" t="s">
        <v>12</v>
      </c>
      <c r="K19">
        <v>375</v>
      </c>
      <c r="L19">
        <v>0</v>
      </c>
      <c r="M19" s="37">
        <f t="shared" si="0"/>
        <v>0.23181202826252248</v>
      </c>
      <c r="N19" s="37">
        <f>L19/$K$20*100</f>
        <v>0</v>
      </c>
      <c r="O19" s="11">
        <f t="shared" si="2"/>
        <v>375</v>
      </c>
    </row>
    <row r="20" spans="10:14" ht="15.75">
      <c r="J20"/>
      <c r="K20">
        <f>SUM(K9:K19)</f>
        <v>161769</v>
      </c>
      <c r="L20">
        <f>SUM(L9:L19)</f>
        <v>2992</v>
      </c>
      <c r="M20">
        <f>SUM(M9:M19)</f>
        <v>99.99999999999999</v>
      </c>
      <c r="N20">
        <f>SUM(N9:N19)</f>
        <v>100</v>
      </c>
    </row>
    <row r="21" ht="15"/>
    <row r="22" ht="15"/>
    <row r="23" ht="15"/>
    <row r="24" ht="15">
      <c r="I24" s="5"/>
    </row>
    <row r="25" ht="15">
      <c r="I25" s="5"/>
    </row>
    <row r="26" ht="15">
      <c r="I26" s="5"/>
    </row>
    <row r="27" ht="15">
      <c r="I27" s="7"/>
    </row>
    <row r="28" ht="15">
      <c r="I28" s="7"/>
    </row>
    <row r="29" ht="15"/>
    <row r="30" ht="15">
      <c r="I30" s="3"/>
    </row>
    <row r="31" ht="15">
      <c r="I31" s="7"/>
    </row>
    <row r="32" ht="15">
      <c r="I32" s="5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10" width="9.00390625" style="1" customWidth="1"/>
    <col min="11" max="11" width="9.125" style="1" bestFit="1" customWidth="1"/>
    <col min="12" max="12" width="9.00390625" style="1" customWidth="1"/>
    <col min="13" max="14" width="10.50390625" style="1" bestFit="1" customWidth="1"/>
    <col min="15" max="16384" width="9.00390625" style="1" customWidth="1"/>
  </cols>
  <sheetData>
    <row r="1" spans="1:13" ht="25.5" customHeight="1">
      <c r="A1" s="20"/>
      <c r="K1" s="1" t="s">
        <v>17</v>
      </c>
      <c r="L1" s="1" t="s">
        <v>18</v>
      </c>
      <c r="M1"/>
    </row>
    <row r="2" spans="1:15" s="11" customFormat="1" ht="35.25" customHeight="1">
      <c r="A2" s="27" t="s">
        <v>25</v>
      </c>
      <c r="J2" s="26" t="s">
        <v>32</v>
      </c>
      <c r="K2" s="40">
        <v>1380</v>
      </c>
      <c r="L2" s="40">
        <v>1590</v>
      </c>
      <c r="M2" s="41">
        <f>K2/$K$20*100</f>
        <v>2.4324038495434834</v>
      </c>
      <c r="N2" s="41">
        <f>L2/$L$20*100</f>
        <v>4.008167586780609</v>
      </c>
      <c r="O2" s="11">
        <f>K2+L2</f>
        <v>2970</v>
      </c>
    </row>
    <row r="3" spans="10:15" ht="16.5">
      <c r="J3" s="26" t="s">
        <v>19</v>
      </c>
      <c r="K3" s="40">
        <v>0</v>
      </c>
      <c r="L3" s="40">
        <v>1283</v>
      </c>
      <c r="M3" s="41">
        <f aca="true" t="shared" si="0" ref="M3:M17">K3/$K$20*100</f>
        <v>0</v>
      </c>
      <c r="N3" s="41">
        <f aca="true" t="shared" si="1" ref="N3:N17">L3/$L$20*100</f>
        <v>3.2342635307166807</v>
      </c>
      <c r="O3" s="11">
        <f aca="true" t="shared" si="2" ref="O3:O18">K3+L3</f>
        <v>1283</v>
      </c>
    </row>
    <row r="4" spans="10:15" ht="16.5">
      <c r="J4" s="26" t="s">
        <v>13</v>
      </c>
      <c r="K4" s="40">
        <v>2911</v>
      </c>
      <c r="L4" s="40">
        <v>820</v>
      </c>
      <c r="M4" s="41">
        <f t="shared" si="0"/>
        <v>5.1309620333486095</v>
      </c>
      <c r="N4" s="41">
        <f t="shared" si="1"/>
        <v>2.067105296327107</v>
      </c>
      <c r="O4" s="11">
        <f t="shared" si="2"/>
        <v>3731</v>
      </c>
    </row>
    <row r="5" spans="10:15" ht="16.5">
      <c r="J5" s="26" t="s">
        <v>15</v>
      </c>
      <c r="K5" s="40">
        <v>13223</v>
      </c>
      <c r="L5" s="40">
        <v>9254</v>
      </c>
      <c r="M5" s="41">
        <f t="shared" si="0"/>
        <v>23.30701166848803</v>
      </c>
      <c r="N5" s="41">
        <f t="shared" si="1"/>
        <v>23.32803952708664</v>
      </c>
      <c r="O5" s="11">
        <f t="shared" si="2"/>
        <v>22477</v>
      </c>
    </row>
    <row r="6" spans="10:15" ht="16.5">
      <c r="J6" s="26" t="s">
        <v>33</v>
      </c>
      <c r="K6" s="40">
        <v>2489</v>
      </c>
      <c r="L6" s="40">
        <v>10976</v>
      </c>
      <c r="M6" s="41">
        <f t="shared" si="0"/>
        <v>4.3871399866041525</v>
      </c>
      <c r="N6" s="41">
        <f t="shared" si="1"/>
        <v>27.668960649373563</v>
      </c>
      <c r="O6" s="11">
        <f t="shared" si="2"/>
        <v>13465</v>
      </c>
    </row>
    <row r="7" spans="10:15" ht="16.5">
      <c r="J7" s="26" t="s">
        <v>7</v>
      </c>
      <c r="K7" s="40">
        <v>1322</v>
      </c>
      <c r="L7" s="40">
        <v>55</v>
      </c>
      <c r="M7" s="41">
        <f t="shared" si="0"/>
        <v>2.33017238340325</v>
      </c>
      <c r="N7" s="41">
        <f t="shared" si="1"/>
        <v>0.13864730646096446</v>
      </c>
      <c r="O7" s="11">
        <f t="shared" si="2"/>
        <v>1377</v>
      </c>
    </row>
    <row r="8" spans="10:15" ht="16.5">
      <c r="J8" s="26" t="s">
        <v>8</v>
      </c>
      <c r="K8" s="40">
        <v>2100</v>
      </c>
      <c r="L8" s="40">
        <v>475</v>
      </c>
      <c r="M8" s="41">
        <f t="shared" si="0"/>
        <v>3.7014841188705185</v>
      </c>
      <c r="N8" s="41">
        <f t="shared" si="1"/>
        <v>1.1974085557992387</v>
      </c>
      <c r="O8" s="11">
        <f t="shared" si="2"/>
        <v>2575</v>
      </c>
    </row>
    <row r="9" spans="10:15" ht="16.5">
      <c r="J9" s="26" t="s">
        <v>1</v>
      </c>
      <c r="K9" s="40">
        <v>283</v>
      </c>
      <c r="L9" s="40">
        <v>1349</v>
      </c>
      <c r="M9" s="41">
        <f t="shared" si="0"/>
        <v>0.49881905030493173</v>
      </c>
      <c r="N9" s="41">
        <f t="shared" si="1"/>
        <v>3.400640298469838</v>
      </c>
      <c r="O9" s="11">
        <f t="shared" si="2"/>
        <v>1632</v>
      </c>
    </row>
    <row r="10" spans="10:15" ht="16.5">
      <c r="J10" s="26" t="s">
        <v>9</v>
      </c>
      <c r="K10" s="40">
        <v>2520</v>
      </c>
      <c r="L10" s="40">
        <v>720</v>
      </c>
      <c r="M10" s="41">
        <f t="shared" si="0"/>
        <v>4.441780942644622</v>
      </c>
      <c r="N10" s="41">
        <f t="shared" si="1"/>
        <v>1.8150192845798985</v>
      </c>
      <c r="O10" s="11">
        <f t="shared" si="2"/>
        <v>3240</v>
      </c>
    </row>
    <row r="11" spans="10:15" ht="16.5">
      <c r="J11" s="26" t="s">
        <v>3</v>
      </c>
      <c r="K11" s="40">
        <v>2084</v>
      </c>
      <c r="L11" s="40">
        <v>1969</v>
      </c>
      <c r="M11" s="41">
        <f t="shared" si="0"/>
        <v>3.6732823351076958</v>
      </c>
      <c r="N11" s="41">
        <f t="shared" si="1"/>
        <v>4.963573571302528</v>
      </c>
      <c r="O11" s="11">
        <f t="shared" si="2"/>
        <v>4053</v>
      </c>
    </row>
    <row r="12" spans="10:15" ht="16.5">
      <c r="J12" s="26" t="s">
        <v>0</v>
      </c>
      <c r="K12" s="40">
        <v>8236</v>
      </c>
      <c r="L12" s="40">
        <v>952</v>
      </c>
      <c r="M12" s="41">
        <f t="shared" si="0"/>
        <v>14.516868191913138</v>
      </c>
      <c r="N12" s="41">
        <f t="shared" si="1"/>
        <v>2.3998588318334213</v>
      </c>
      <c r="O12" s="11">
        <f t="shared" si="2"/>
        <v>9188</v>
      </c>
    </row>
    <row r="13" spans="10:15" ht="16.5">
      <c r="J13" s="26" t="s">
        <v>10</v>
      </c>
      <c r="K13" s="40">
        <v>1795</v>
      </c>
      <c r="L13" s="40">
        <v>0</v>
      </c>
      <c r="M13" s="41">
        <f t="shared" si="0"/>
        <v>3.163887615891705</v>
      </c>
      <c r="N13" s="41">
        <f t="shared" si="1"/>
        <v>0</v>
      </c>
      <c r="O13" s="11">
        <f t="shared" si="2"/>
        <v>1795</v>
      </c>
    </row>
    <row r="14" spans="10:15" ht="16.5">
      <c r="J14" s="26" t="s">
        <v>2</v>
      </c>
      <c r="K14" s="40">
        <v>4442</v>
      </c>
      <c r="L14" s="40">
        <v>8992</v>
      </c>
      <c r="M14" s="41">
        <f t="shared" si="0"/>
        <v>7.829520217153735</v>
      </c>
      <c r="N14" s="41">
        <f t="shared" si="1"/>
        <v>22.667574176308957</v>
      </c>
      <c r="O14" s="11">
        <f t="shared" si="2"/>
        <v>13434</v>
      </c>
    </row>
    <row r="15" spans="10:15" ht="16.5">
      <c r="J15" s="26" t="s">
        <v>6</v>
      </c>
      <c r="K15" s="40">
        <v>5439</v>
      </c>
      <c r="L15" s="40">
        <v>280</v>
      </c>
      <c r="M15" s="41">
        <f t="shared" si="0"/>
        <v>9.586843867874643</v>
      </c>
      <c r="N15" s="41">
        <f t="shared" si="1"/>
        <v>0.7058408328921828</v>
      </c>
      <c r="O15" s="11">
        <f t="shared" si="2"/>
        <v>5719</v>
      </c>
    </row>
    <row r="16" spans="10:15" ht="16.5">
      <c r="J16" s="26" t="s">
        <v>4</v>
      </c>
      <c r="K16" s="40">
        <v>8084</v>
      </c>
      <c r="L16" s="40">
        <v>388</v>
      </c>
      <c r="M16" s="41">
        <f t="shared" si="0"/>
        <v>14.24895124616632</v>
      </c>
      <c r="N16" s="41">
        <f t="shared" si="1"/>
        <v>0.9780937255791676</v>
      </c>
      <c r="O16" s="11">
        <f t="shared" si="2"/>
        <v>8472</v>
      </c>
    </row>
    <row r="17" spans="10:15" ht="16.5">
      <c r="J17" s="26" t="s">
        <v>12</v>
      </c>
      <c r="K17" s="40">
        <v>0</v>
      </c>
      <c r="L17" s="40">
        <v>566</v>
      </c>
      <c r="M17" s="41">
        <f t="shared" si="0"/>
        <v>0</v>
      </c>
      <c r="N17" s="41">
        <f t="shared" si="1"/>
        <v>1.4268068264891982</v>
      </c>
      <c r="O17" s="11">
        <f t="shared" si="2"/>
        <v>566</v>
      </c>
    </row>
    <row r="18" spans="10:15" ht="16.5">
      <c r="J18" s="12" t="s">
        <v>14</v>
      </c>
      <c r="K18" s="15">
        <v>426</v>
      </c>
      <c r="L18" s="15">
        <v>0</v>
      </c>
      <c r="M18" s="41">
        <f>K18/$K$20*100</f>
        <v>0.7508724926851623</v>
      </c>
      <c r="N18" s="41">
        <f>L18/$L$20*100</f>
        <v>0</v>
      </c>
      <c r="O18" s="11">
        <f t="shared" si="2"/>
        <v>426</v>
      </c>
    </row>
    <row r="19" spans="10:14" ht="16.5">
      <c r="J19" s="12" t="s">
        <v>16</v>
      </c>
      <c r="K19" s="11">
        <f>SUM(K2:K18)</f>
        <v>56734</v>
      </c>
      <c r="L19" s="11">
        <f>SUM(L2:L18)</f>
        <v>39669</v>
      </c>
      <c r="M19" s="11">
        <f>SUM(M2:M18)</f>
        <v>99.99999999999999</v>
      </c>
      <c r="N19" s="11">
        <f>SUM(N2:N18)</f>
        <v>100</v>
      </c>
    </row>
    <row r="20" spans="11:14" ht="16.5">
      <c r="K20" s="11">
        <f>SUM(K2:K18)</f>
        <v>56734</v>
      </c>
      <c r="L20" s="11">
        <f>SUM(L2:L18)</f>
        <v>39669</v>
      </c>
      <c r="M20" s="11">
        <f>SUM(M2:M18)</f>
        <v>99.99999999999999</v>
      </c>
      <c r="N20" s="11">
        <f>SUM(N2:N18)</f>
        <v>100</v>
      </c>
    </row>
    <row r="21" ht="15"/>
    <row r="22" ht="15"/>
    <row r="23" ht="15"/>
    <row r="38" spans="10:12" ht="16.5">
      <c r="J38"/>
      <c r="K38"/>
      <c r="L38"/>
    </row>
    <row r="40" spans="10:11" ht="16.5">
      <c r="J40" s="7"/>
      <c r="K40" s="6"/>
    </row>
    <row r="41" spans="10:13" ht="16.5">
      <c r="J41" s="7"/>
      <c r="K41" s="6"/>
      <c r="M41"/>
    </row>
    <row r="45" ht="16.5" hidden="1"/>
    <row r="46" ht="16.5" hidden="1"/>
  </sheetData>
  <printOptions/>
  <pageMargins left="1.141732283464567" right="0.5905511811023623" top="0.984251968503937" bottom="0.984251968503937" header="0.5118110236220472" footer="0.4724409448818898"/>
  <pageSetup horizontalDpi="300" verticalDpi="300" orientation="portrait" paperSize="9" r:id="rId3"/>
  <headerFooter alignWithMargins="0">
    <oddFooter>&amp;C11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125" style="1" customWidth="1"/>
    <col min="10" max="10" width="6.75390625" style="1" customWidth="1"/>
    <col min="11" max="11" width="9.00390625" style="1" customWidth="1"/>
    <col min="12" max="12" width="8.25390625" style="1" customWidth="1"/>
    <col min="13" max="13" width="9.375" style="1" customWidth="1"/>
    <col min="14" max="14" width="9.125" style="1" customWidth="1"/>
    <col min="15" max="16384" width="9.00390625" style="1" customWidth="1"/>
  </cols>
  <sheetData>
    <row r="1" spans="1:14" ht="25.5" customHeight="1">
      <c r="A1" s="20"/>
      <c r="N1"/>
    </row>
    <row r="2" s="11" customFormat="1" ht="35.25" customHeight="1">
      <c r="A2" s="27" t="s">
        <v>26</v>
      </c>
    </row>
    <row r="3" spans="11:15" ht="16.5">
      <c r="K3" s="14"/>
      <c r="L3" s="15"/>
      <c r="M3" s="15"/>
      <c r="N3" s="16"/>
      <c r="O3" s="5"/>
    </row>
    <row r="4" spans="11:15" ht="16.5">
      <c r="K4" s="14"/>
      <c r="L4" s="15"/>
      <c r="M4" s="15"/>
      <c r="N4" s="16"/>
      <c r="O4" s="5"/>
    </row>
    <row r="5" spans="11:15" ht="16.5">
      <c r="K5" s="14"/>
      <c r="L5" s="15"/>
      <c r="M5" s="15"/>
      <c r="N5" s="16"/>
      <c r="O5" s="5"/>
    </row>
    <row r="6" spans="11:15" ht="16.5">
      <c r="K6" s="14"/>
      <c r="L6" s="15"/>
      <c r="M6" s="15"/>
      <c r="N6" s="16"/>
      <c r="O6" s="5"/>
    </row>
    <row r="7" spans="11:15" ht="16.5">
      <c r="K7" s="14"/>
      <c r="L7" s="15"/>
      <c r="M7" s="15"/>
      <c r="N7" s="16"/>
      <c r="O7" s="5"/>
    </row>
    <row r="8" spans="11:15" ht="16.5">
      <c r="K8" s="14"/>
      <c r="L8" s="15"/>
      <c r="M8" s="15"/>
      <c r="N8" s="16"/>
      <c r="O8" s="5"/>
    </row>
    <row r="9" spans="11:15" ht="16.5">
      <c r="K9" s="14"/>
      <c r="L9" s="15"/>
      <c r="M9" s="15"/>
      <c r="N9" s="16"/>
      <c r="O9" s="5"/>
    </row>
    <row r="10" spans="11:15" ht="16.5">
      <c r="K10" s="14"/>
      <c r="L10" s="15"/>
      <c r="M10" s="15"/>
      <c r="N10" s="16"/>
      <c r="O10" s="5"/>
    </row>
    <row r="11" spans="9:15" ht="16.5">
      <c r="I11" s="5"/>
      <c r="J11" s="13"/>
      <c r="K11" s="5" t="s">
        <v>17</v>
      </c>
      <c r="L11" s="5" t="s">
        <v>18</v>
      </c>
      <c r="M11" s="13"/>
      <c r="O11" s="5"/>
    </row>
    <row r="12" spans="9:15" ht="16.5">
      <c r="I12" s="5"/>
      <c r="J12" s="44" t="s">
        <v>32</v>
      </c>
      <c r="K12">
        <v>0</v>
      </c>
      <c r="L12">
        <v>155</v>
      </c>
      <c r="M12" s="42">
        <f aca="true" t="shared" si="0" ref="M12:M26">K12/$K$28*100</f>
        <v>0</v>
      </c>
      <c r="N12" s="43">
        <f aca="true" t="shared" si="1" ref="N12:N26">L12/$L$28*100</f>
        <v>0.4857411469758696</v>
      </c>
      <c r="O12" s="5">
        <f>K12+L12</f>
        <v>155</v>
      </c>
    </row>
    <row r="13" spans="9:15" ht="16.5">
      <c r="I13" s="5"/>
      <c r="J13" s="44" t="s">
        <v>13</v>
      </c>
      <c r="K13">
        <v>0</v>
      </c>
      <c r="L13">
        <v>601</v>
      </c>
      <c r="M13" s="42">
        <f t="shared" si="0"/>
        <v>0</v>
      </c>
      <c r="N13" s="43">
        <f t="shared" si="1"/>
        <v>1.8834221247257914</v>
      </c>
      <c r="O13" s="5">
        <f aca="true" t="shared" si="2" ref="O13:O25">K13+L13</f>
        <v>601</v>
      </c>
    </row>
    <row r="14" spans="9:15" ht="16.5">
      <c r="I14" s="5"/>
      <c r="J14" s="44" t="s">
        <v>15</v>
      </c>
      <c r="K14">
        <v>2443</v>
      </c>
      <c r="L14">
        <v>2505</v>
      </c>
      <c r="M14" s="42">
        <f t="shared" si="0"/>
        <v>9.078746887658404</v>
      </c>
      <c r="N14" s="43">
        <f t="shared" si="1"/>
        <v>7.850203697900344</v>
      </c>
      <c r="O14" s="5">
        <f t="shared" si="2"/>
        <v>4948</v>
      </c>
    </row>
    <row r="15" spans="9:15" ht="16.5">
      <c r="I15" s="5"/>
      <c r="J15" s="44" t="s">
        <v>33</v>
      </c>
      <c r="K15">
        <v>3103</v>
      </c>
      <c r="L15">
        <v>11272</v>
      </c>
      <c r="M15" s="42">
        <f t="shared" si="0"/>
        <v>11.531457876546881</v>
      </c>
      <c r="N15" s="43">
        <f t="shared" si="1"/>
        <v>35.32434973362582</v>
      </c>
      <c r="O15" s="5">
        <f t="shared" si="2"/>
        <v>14375</v>
      </c>
    </row>
    <row r="16" spans="9:15" ht="16.5">
      <c r="I16" s="5"/>
      <c r="J16" s="44" t="s">
        <v>7</v>
      </c>
      <c r="K16">
        <v>660</v>
      </c>
      <c r="L16">
        <v>135</v>
      </c>
      <c r="M16" s="42">
        <f t="shared" si="0"/>
        <v>2.4527109888884757</v>
      </c>
      <c r="N16" s="43">
        <f t="shared" si="1"/>
        <v>0.42306486994672515</v>
      </c>
      <c r="O16" s="5">
        <f t="shared" si="2"/>
        <v>795</v>
      </c>
    </row>
    <row r="17" spans="9:15" ht="16.5">
      <c r="I17" s="5"/>
      <c r="J17" s="44" t="s">
        <v>8</v>
      </c>
      <c r="K17">
        <v>0</v>
      </c>
      <c r="L17">
        <v>18</v>
      </c>
      <c r="M17" s="42">
        <f t="shared" si="0"/>
        <v>0</v>
      </c>
      <c r="N17" s="43">
        <f t="shared" si="1"/>
        <v>0.05640864932623003</v>
      </c>
      <c r="O17" s="5">
        <f t="shared" si="2"/>
        <v>18</v>
      </c>
    </row>
    <row r="18" spans="9:15" ht="16.5">
      <c r="I18" s="5"/>
      <c r="J18" s="44" t="s">
        <v>1</v>
      </c>
      <c r="K18">
        <v>0</v>
      </c>
      <c r="L18">
        <v>195</v>
      </c>
      <c r="M18" s="42">
        <f t="shared" si="0"/>
        <v>0</v>
      </c>
      <c r="N18" s="43">
        <f t="shared" si="1"/>
        <v>0.6110937010341586</v>
      </c>
      <c r="O18" s="5">
        <f t="shared" si="2"/>
        <v>195</v>
      </c>
    </row>
    <row r="19" spans="9:15" ht="15.75">
      <c r="I19" s="5"/>
      <c r="J19" s="45" t="s">
        <v>3</v>
      </c>
      <c r="K19">
        <v>450</v>
      </c>
      <c r="L19">
        <v>0</v>
      </c>
      <c r="M19" s="42">
        <f t="shared" si="0"/>
        <v>1.6723029469694155</v>
      </c>
      <c r="N19" s="43">
        <f t="shared" si="1"/>
        <v>0</v>
      </c>
      <c r="O19" s="5">
        <f t="shared" si="2"/>
        <v>450</v>
      </c>
    </row>
    <row r="20" spans="10:15" ht="15.75">
      <c r="J20" s="45" t="s">
        <v>0</v>
      </c>
      <c r="K20">
        <v>5289</v>
      </c>
      <c r="L20">
        <v>1532</v>
      </c>
      <c r="M20" s="42">
        <f t="shared" si="0"/>
        <v>19.655133970047196</v>
      </c>
      <c r="N20" s="43">
        <f t="shared" si="1"/>
        <v>4.801002820432466</v>
      </c>
      <c r="O20" s="5">
        <f t="shared" si="2"/>
        <v>6821</v>
      </c>
    </row>
    <row r="21" spans="10:15" ht="15.75">
      <c r="J21" s="45" t="s">
        <v>10</v>
      </c>
      <c r="K21">
        <v>2574</v>
      </c>
      <c r="L21">
        <v>8301</v>
      </c>
      <c r="M21" s="42">
        <f t="shared" si="0"/>
        <v>9.565572856665057</v>
      </c>
      <c r="N21" s="43">
        <f t="shared" si="1"/>
        <v>26.013788780946413</v>
      </c>
      <c r="O21" s="5">
        <f t="shared" si="2"/>
        <v>10875</v>
      </c>
    </row>
    <row r="22" spans="10:15" ht="15.75">
      <c r="J22" s="45" t="s">
        <v>2</v>
      </c>
      <c r="K22">
        <v>315</v>
      </c>
      <c r="L22">
        <v>5453</v>
      </c>
      <c r="M22" s="42">
        <f t="shared" si="0"/>
        <v>1.1706120628785908</v>
      </c>
      <c r="N22" s="43">
        <f t="shared" si="1"/>
        <v>17.08868693199624</v>
      </c>
      <c r="O22" s="5">
        <f t="shared" si="2"/>
        <v>5768</v>
      </c>
    </row>
    <row r="23" spans="10:15" ht="15.75">
      <c r="J23" s="45" t="s">
        <v>6</v>
      </c>
      <c r="K23">
        <v>12006</v>
      </c>
      <c r="L23">
        <v>1488</v>
      </c>
      <c r="M23" s="42">
        <f t="shared" si="0"/>
        <v>44.617042625144</v>
      </c>
      <c r="N23" s="43">
        <f t="shared" si="1"/>
        <v>4.663115010968348</v>
      </c>
      <c r="O23" s="5">
        <f t="shared" si="2"/>
        <v>13494</v>
      </c>
    </row>
    <row r="24" spans="10:15" ht="15.75">
      <c r="J24" s="45" t="s">
        <v>4</v>
      </c>
      <c r="K24">
        <v>69</v>
      </c>
      <c r="L24">
        <v>0</v>
      </c>
      <c r="M24" s="42">
        <f t="shared" si="0"/>
        <v>0.25641978520197706</v>
      </c>
      <c r="N24" s="43">
        <f t="shared" si="1"/>
        <v>0</v>
      </c>
      <c r="O24" s="5">
        <f t="shared" si="2"/>
        <v>69</v>
      </c>
    </row>
    <row r="25" spans="10:15" ht="15.75">
      <c r="J25" s="45" t="s">
        <v>14</v>
      </c>
      <c r="K25">
        <v>0</v>
      </c>
      <c r="L25">
        <v>255</v>
      </c>
      <c r="M25" s="42">
        <f t="shared" si="0"/>
        <v>0</v>
      </c>
      <c r="N25" s="43">
        <f t="shared" si="1"/>
        <v>0.799122532121592</v>
      </c>
      <c r="O25" s="5">
        <f t="shared" si="2"/>
        <v>255</v>
      </c>
    </row>
    <row r="26" spans="10:14" ht="16.5">
      <c r="J26" s="12"/>
      <c r="K26" s="15"/>
      <c r="L26" s="15"/>
      <c r="M26" s="42">
        <f t="shared" si="0"/>
        <v>0</v>
      </c>
      <c r="N26" s="43">
        <f t="shared" si="1"/>
        <v>0</v>
      </c>
    </row>
    <row r="27" spans="10:14" ht="16.5">
      <c r="J27" s="14" t="s">
        <v>16</v>
      </c>
      <c r="K27" s="32">
        <f>SUM(K11:K25)</f>
        <v>26909</v>
      </c>
      <c r="L27" s="32">
        <f>SUM(L11:L25)</f>
        <v>31910</v>
      </c>
      <c r="M27" s="30"/>
      <c r="N27" s="30"/>
    </row>
    <row r="28" spans="10:14" ht="15.75">
      <c r="J28" s="5"/>
      <c r="K28" s="32">
        <f>SUM(K12:K26)</f>
        <v>26909</v>
      </c>
      <c r="L28" s="32">
        <f>SUM(L12:L26)</f>
        <v>31910</v>
      </c>
      <c r="M28" s="32">
        <f>SUM(M12:M26)</f>
        <v>99.99999999999999</v>
      </c>
      <c r="N28" s="32">
        <f>SUM(N12:N26)</f>
        <v>100</v>
      </c>
    </row>
    <row r="29" spans="10:14" ht="16.5">
      <c r="J29" s="14"/>
      <c r="K29" s="15"/>
      <c r="L29" s="15"/>
      <c r="M29" s="16"/>
      <c r="N29" s="16"/>
    </row>
    <row r="30" spans="10:14" ht="16.5">
      <c r="J30" s="14"/>
      <c r="K30" s="15"/>
      <c r="L30" s="15"/>
      <c r="M30" s="16"/>
      <c r="N30" s="16"/>
    </row>
    <row r="41" ht="16.5" hidden="1"/>
    <row r="42" ht="16.5" hidden="1"/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&amp;C12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J27" sqref="J27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1.50390625" style="1" customWidth="1"/>
    <col min="11" max="16384" width="9.00390625" style="1" customWidth="1"/>
  </cols>
  <sheetData>
    <row r="1" spans="1:13" ht="25.5" customHeight="1">
      <c r="A1" s="27" t="s">
        <v>27</v>
      </c>
      <c r="M1"/>
    </row>
    <row r="10" ht="15"/>
    <row r="11" ht="15"/>
    <row r="12" ht="15"/>
    <row r="13" ht="15"/>
    <row r="14" ht="15"/>
    <row r="15" spans="9:13" ht="15.75">
      <c r="I15" s="21" t="s">
        <v>10</v>
      </c>
      <c r="J15" s="13">
        <v>1690</v>
      </c>
      <c r="K15" s="13" t="s">
        <v>28</v>
      </c>
      <c r="L15" s="1" t="s">
        <v>30</v>
      </c>
      <c r="M15" s="1" t="s">
        <v>31</v>
      </c>
    </row>
    <row r="16" spans="9:15" ht="15.75">
      <c r="I16" s="21" t="s">
        <v>4</v>
      </c>
      <c r="J16" s="13">
        <v>720</v>
      </c>
      <c r="K16" s="1" t="s">
        <v>15</v>
      </c>
      <c r="L16" s="1">
        <v>0</v>
      </c>
      <c r="M16" s="1">
        <v>300</v>
      </c>
      <c r="N16" s="33">
        <f aca="true" t="shared" si="0" ref="N16:N28">L16/$L$29*100</f>
        <v>0</v>
      </c>
      <c r="O16" s="33">
        <f aca="true" t="shared" si="1" ref="O16:O28">M16/$M$29*100</f>
        <v>2.4216984178237</v>
      </c>
    </row>
    <row r="17" spans="9:15" ht="15.75">
      <c r="I17" s="21" t="s">
        <v>0</v>
      </c>
      <c r="J17" s="13">
        <v>400</v>
      </c>
      <c r="K17" s="13" t="s">
        <v>33</v>
      </c>
      <c r="L17" s="1">
        <v>0</v>
      </c>
      <c r="M17" s="1">
        <v>4290</v>
      </c>
      <c r="N17" s="33">
        <f t="shared" si="0"/>
        <v>0</v>
      </c>
      <c r="O17" s="33">
        <f t="shared" si="1"/>
        <v>34.63028737487892</v>
      </c>
    </row>
    <row r="18" spans="9:15" ht="15.75">
      <c r="I18" s="21" t="s">
        <v>2</v>
      </c>
      <c r="J18" s="13">
        <v>400</v>
      </c>
      <c r="K18" s="13" t="s">
        <v>8</v>
      </c>
      <c r="L18" s="1">
        <v>0</v>
      </c>
      <c r="M18" s="1">
        <v>18</v>
      </c>
      <c r="N18" s="33">
        <f t="shared" si="0"/>
        <v>0</v>
      </c>
      <c r="O18" s="33">
        <f t="shared" si="1"/>
        <v>0.145301905069422</v>
      </c>
    </row>
    <row r="19" spans="9:15" ht="15.75">
      <c r="I19" s="21"/>
      <c r="J19" s="46">
        <v>0</v>
      </c>
      <c r="K19" s="1" t="s">
        <v>0</v>
      </c>
      <c r="L19" s="1">
        <v>400</v>
      </c>
      <c r="M19" s="1">
        <v>900</v>
      </c>
      <c r="N19" s="33">
        <f t="shared" si="0"/>
        <v>12.461059190031152</v>
      </c>
      <c r="O19" s="33">
        <f t="shared" si="1"/>
        <v>7.2650952534711015</v>
      </c>
    </row>
    <row r="20" spans="10:15" ht="15.75">
      <c r="J20" s="5"/>
      <c r="K20" s="13" t="s">
        <v>10</v>
      </c>
      <c r="L20" s="1">
        <v>1690</v>
      </c>
      <c r="M20" s="1">
        <v>2530</v>
      </c>
      <c r="N20" s="33">
        <f t="shared" si="0"/>
        <v>52.64797507788161</v>
      </c>
      <c r="O20" s="33">
        <f t="shared" si="1"/>
        <v>20.422989990313205</v>
      </c>
    </row>
    <row r="21" spans="10:15" ht="15">
      <c r="J21" s="1">
        <f>SUM(J15:J19)</f>
        <v>3210</v>
      </c>
      <c r="K21" s="1" t="s">
        <v>2</v>
      </c>
      <c r="L21" s="1">
        <v>400</v>
      </c>
      <c r="M21" s="1">
        <v>4350</v>
      </c>
      <c r="N21" s="33">
        <f t="shared" si="0"/>
        <v>12.461059190031152</v>
      </c>
      <c r="O21" s="33">
        <f t="shared" si="1"/>
        <v>35.11462705844365</v>
      </c>
    </row>
    <row r="22" spans="11:15" ht="15">
      <c r="K22" s="1" t="s">
        <v>4</v>
      </c>
      <c r="L22" s="1">
        <v>720</v>
      </c>
      <c r="M22" s="1">
        <v>0</v>
      </c>
      <c r="N22" s="33">
        <f t="shared" si="0"/>
        <v>22.429906542056074</v>
      </c>
      <c r="O22" s="33">
        <f t="shared" si="1"/>
        <v>0</v>
      </c>
    </row>
    <row r="23" spans="14:15" ht="15">
      <c r="N23" s="33">
        <f t="shared" si="0"/>
        <v>0</v>
      </c>
      <c r="O23" s="33">
        <f t="shared" si="1"/>
        <v>0</v>
      </c>
    </row>
    <row r="24" spans="14:15" ht="15">
      <c r="N24" s="33">
        <f t="shared" si="0"/>
        <v>0</v>
      </c>
      <c r="O24" s="33">
        <f t="shared" si="1"/>
        <v>0</v>
      </c>
    </row>
    <row r="25" spans="11:15" ht="15.75">
      <c r="K25" s="13"/>
      <c r="N25" s="33">
        <f t="shared" si="0"/>
        <v>0</v>
      </c>
      <c r="O25" s="33">
        <f t="shared" si="1"/>
        <v>0</v>
      </c>
    </row>
    <row r="26" spans="14:15" ht="15">
      <c r="N26" s="33">
        <f t="shared" si="0"/>
        <v>0</v>
      </c>
      <c r="O26" s="33">
        <f t="shared" si="1"/>
        <v>0</v>
      </c>
    </row>
    <row r="27" spans="11:15" ht="15.75">
      <c r="K27" s="13"/>
      <c r="N27" s="33">
        <f t="shared" si="0"/>
        <v>0</v>
      </c>
      <c r="O27" s="33">
        <f t="shared" si="1"/>
        <v>0</v>
      </c>
    </row>
    <row r="28" spans="14:15" ht="15">
      <c r="N28" s="33">
        <f t="shared" si="0"/>
        <v>0</v>
      </c>
      <c r="O28" s="33">
        <f t="shared" si="1"/>
        <v>0</v>
      </c>
    </row>
    <row r="29" spans="11:15" ht="15">
      <c r="K29" s="1" t="s">
        <v>16</v>
      </c>
      <c r="L29" s="1">
        <f>SUM(L16:L28)</f>
        <v>3210</v>
      </c>
      <c r="M29" s="1">
        <f>SUM(M16:M28)</f>
        <v>12388</v>
      </c>
      <c r="N29" s="1">
        <f>SUM(N16:N28)</f>
        <v>99.99999999999999</v>
      </c>
      <c r="O29" s="1">
        <f>SUM(O16:O28)</f>
        <v>100</v>
      </c>
    </row>
    <row r="30" spans="9:10" ht="15.75">
      <c r="I30" s="22" t="s">
        <v>36</v>
      </c>
      <c r="J30" s="13">
        <v>4350</v>
      </c>
    </row>
    <row r="31" spans="9:13" ht="15.75">
      <c r="I31" s="22" t="s">
        <v>37</v>
      </c>
      <c r="J31" s="13">
        <v>4290</v>
      </c>
      <c r="K31" s="1" t="s">
        <v>15</v>
      </c>
      <c r="L31" s="1">
        <v>0</v>
      </c>
      <c r="M31" s="1">
        <v>300</v>
      </c>
    </row>
    <row r="32" spans="9:13" ht="15.75">
      <c r="I32" s="22" t="s">
        <v>35</v>
      </c>
      <c r="J32" s="1">
        <v>2530</v>
      </c>
      <c r="K32" s="13" t="s">
        <v>33</v>
      </c>
      <c r="L32" s="1">
        <v>0</v>
      </c>
      <c r="M32" s="1">
        <v>4290</v>
      </c>
    </row>
    <row r="33" spans="9:13" ht="14.25" customHeight="1">
      <c r="I33" s="21" t="s">
        <v>34</v>
      </c>
      <c r="J33" s="1">
        <v>900</v>
      </c>
      <c r="K33" s="13" t="s">
        <v>8</v>
      </c>
      <c r="L33" s="1">
        <v>0</v>
      </c>
      <c r="M33" s="1">
        <v>18</v>
      </c>
    </row>
    <row r="34" spans="9:13" ht="15.75">
      <c r="I34" s="21" t="s">
        <v>29</v>
      </c>
      <c r="J34" s="13">
        <v>318</v>
      </c>
      <c r="K34" s="1" t="s">
        <v>0</v>
      </c>
      <c r="L34" s="1">
        <v>400</v>
      </c>
      <c r="M34" s="1">
        <v>900</v>
      </c>
    </row>
    <row r="35" spans="10:13" ht="15.75">
      <c r="J35" s="5"/>
      <c r="K35" s="13" t="s">
        <v>10</v>
      </c>
      <c r="L35" s="1">
        <v>1690</v>
      </c>
      <c r="M35" s="1">
        <v>2530</v>
      </c>
    </row>
    <row r="36" spans="10:13" ht="15">
      <c r="J36" s="1">
        <f>SUM(J30:J34)</f>
        <v>12388</v>
      </c>
      <c r="K36" s="1" t="s">
        <v>2</v>
      </c>
      <c r="L36" s="1">
        <v>400</v>
      </c>
      <c r="M36" s="1">
        <v>4350</v>
      </c>
    </row>
    <row r="37" spans="11:13" ht="15">
      <c r="K37" s="1" t="s">
        <v>4</v>
      </c>
      <c r="L37" s="1">
        <v>720</v>
      </c>
      <c r="M37" s="1">
        <v>0</v>
      </c>
    </row>
    <row r="38" ht="15"/>
    <row r="39" ht="15"/>
    <row r="40" ht="15.75">
      <c r="K40" s="13"/>
    </row>
    <row r="41" ht="15"/>
    <row r="42" ht="15.75">
      <c r="K42" s="13"/>
    </row>
    <row r="43" ht="15"/>
    <row r="61" ht="16.5">
      <c r="L61" s="5"/>
    </row>
    <row r="62" ht="16.5">
      <c r="L62" s="5"/>
    </row>
    <row r="63" ht="16.5">
      <c r="L63" s="5"/>
    </row>
    <row r="64" ht="16.5">
      <c r="L64" s="5"/>
    </row>
    <row r="65" ht="16.5">
      <c r="L65" s="5"/>
    </row>
    <row r="66" ht="16.5">
      <c r="L66" s="5"/>
    </row>
    <row r="67" ht="16.5">
      <c r="L67" s="5"/>
    </row>
    <row r="68" ht="16.5">
      <c r="L68" s="5"/>
    </row>
    <row r="69" ht="16.5">
      <c r="L69" s="5"/>
    </row>
    <row r="70" ht="16.5">
      <c r="L70" s="5"/>
    </row>
    <row r="86" ht="18.75" customHeight="1"/>
    <row r="92" ht="16.5">
      <c r="F92"/>
    </row>
    <row r="93" spans="6:11" ht="16.5">
      <c r="F93"/>
      <c r="J93" s="4"/>
      <c r="K93" s="9"/>
    </row>
    <row r="94" spans="6:11" ht="16.5">
      <c r="F94"/>
      <c r="J94" s="4"/>
      <c r="K94" s="9"/>
    </row>
    <row r="95" spans="6:10" ht="16.5">
      <c r="F95"/>
      <c r="J95" s="4"/>
    </row>
    <row r="96" ht="16.5">
      <c r="F96"/>
    </row>
    <row r="98" spans="2:5" ht="16.5">
      <c r="B98" s="2"/>
      <c r="C98" s="2"/>
      <c r="D98" s="2"/>
      <c r="E98" s="2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會計室三科劉孟琪</cp:lastModifiedBy>
  <cp:lastPrinted>2013-05-02T07:18:57Z</cp:lastPrinted>
  <dcterms:created xsi:type="dcterms:W3CDTF">2000-06-16T06:39:16Z</dcterms:created>
  <dcterms:modified xsi:type="dcterms:W3CDTF">2013-05-02T07:32:30Z</dcterms:modified>
  <cp:category/>
  <cp:version/>
  <cp:contentType/>
  <cp:contentStatus/>
</cp:coreProperties>
</file>