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4355" windowHeight="7980" activeTab="0"/>
  </bookViews>
  <sheets>
    <sheet name="Sheet2" sheetId="1" r:id="rId1"/>
    <sheet name="Sheet3" sheetId="2" state="hidden" r:id="rId2"/>
  </sheets>
  <definedNames>
    <definedName name="_xlnm.Print_Area" localSheetId="0">'Sheet2'!$A$1:$H$95</definedName>
  </definedNames>
  <calcPr fullCalcOnLoad="1"/>
</workbook>
</file>

<file path=xl/sharedStrings.xml><?xml version="1.0" encoding="utf-8"?>
<sst xmlns="http://schemas.openxmlformats.org/spreadsheetml/2006/main" count="122" uniqueCount="67">
  <si>
    <t>水利統計簡訊</t>
  </si>
  <si>
    <t>資料來源：經濟部水利署公務統計報表。</t>
  </si>
  <si>
    <t>縣市及廠名</t>
  </si>
  <si>
    <t>全年實際造水量(萬立方公尺)</t>
  </si>
  <si>
    <t>功   用</t>
  </si>
  <si>
    <t>管理單位</t>
  </si>
  <si>
    <t xml:space="preserve">總計 </t>
  </si>
  <si>
    <t>(百分比)</t>
  </si>
  <si>
    <t>屏東縣</t>
  </si>
  <si>
    <t>工業用水</t>
  </si>
  <si>
    <t>民生用水</t>
  </si>
  <si>
    <t>台灣自來水股份有限公司</t>
  </si>
  <si>
    <t>虎井海水淡化廠</t>
  </si>
  <si>
    <t>澎湖縣政府</t>
  </si>
  <si>
    <t>桶盤海水淡化廠</t>
  </si>
  <si>
    <t>金門縣</t>
  </si>
  <si>
    <t>金門縣自來水廠</t>
  </si>
  <si>
    <t>連江縣</t>
  </si>
  <si>
    <t>連江縣自來水廠</t>
  </si>
  <si>
    <t>東引海水淡化廠</t>
  </si>
  <si>
    <t>北竿海水淡化廠</t>
  </si>
  <si>
    <t xml:space="preserve">西莒海水淡化廠   </t>
  </si>
  <si>
    <t>澎湖縣</t>
  </si>
  <si>
    <r>
      <t>(</t>
    </r>
    <r>
      <rPr>
        <b/>
        <sz val="11"/>
        <rFont val="標楷體"/>
        <family val="4"/>
      </rPr>
      <t>百分比</t>
    </r>
    <r>
      <rPr>
        <b/>
        <sz val="11"/>
        <rFont val="Times New Roman"/>
        <family val="1"/>
      </rPr>
      <t>)</t>
    </r>
  </si>
  <si>
    <t>尖山發電廠</t>
  </si>
  <si>
    <t>西嶼鹽井淡化廠</t>
  </si>
  <si>
    <t>七美鹽井淡化廠</t>
  </si>
  <si>
    <t>白沙鹽井淡化廠</t>
  </si>
  <si>
    <t>成功鹽井淡化廠</t>
  </si>
  <si>
    <r>
      <t>核三發電廠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一號機</t>
    </r>
    <r>
      <rPr>
        <sz val="11"/>
        <rFont val="Times New Roman"/>
        <family val="1"/>
      </rPr>
      <t>)</t>
    </r>
  </si>
  <si>
    <r>
      <t>核三發電廠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二號機</t>
    </r>
    <r>
      <rPr>
        <sz val="11"/>
        <rFont val="Times New Roman"/>
        <family val="1"/>
      </rPr>
      <t>)</t>
    </r>
  </si>
  <si>
    <t>台灣電力股份有限公司</t>
  </si>
  <si>
    <t>連江縣政府</t>
  </si>
  <si>
    <r>
      <t>104</t>
    </r>
    <r>
      <rPr>
        <sz val="11"/>
        <rFont val="標楷體"/>
        <family val="4"/>
      </rPr>
      <t>年</t>
    </r>
  </si>
  <si>
    <r>
      <t>105</t>
    </r>
    <r>
      <rPr>
        <sz val="11"/>
        <rFont val="標楷體"/>
        <family val="4"/>
      </rPr>
      <t>年</t>
    </r>
  </si>
  <si>
    <r>
      <t>106</t>
    </r>
    <r>
      <rPr>
        <sz val="11"/>
        <rFont val="標楷體"/>
        <family val="4"/>
      </rPr>
      <t>年</t>
    </r>
  </si>
  <si>
    <t>-</t>
  </si>
  <si>
    <t>南竿(三期)海水淡化廠</t>
  </si>
  <si>
    <t>西嶼海水淡化廠</t>
  </si>
  <si>
    <t>望安海水淡化廠</t>
  </si>
  <si>
    <t xml:space="preserve">          3.南竿(一期)海水淡化廠自94年1月起停產；101年4月起，與南竿(二期)海水淡化廠合併生產造水。</t>
  </si>
  <si>
    <t>總計</t>
  </si>
  <si>
    <t xml:space="preserve">塔山發電廠(A台機) </t>
  </si>
  <si>
    <t>塔山發電廠(B台機)</t>
  </si>
  <si>
    <t>工業用水</t>
  </si>
  <si>
    <t>編製單位：經濟部水利署主計室</t>
  </si>
  <si>
    <t>104年</t>
  </si>
  <si>
    <t>105年</t>
  </si>
  <si>
    <t>106年</t>
  </si>
  <si>
    <r>
      <t xml:space="preserve">馬公第一海水淡化廠
</t>
    </r>
    <r>
      <rPr>
        <sz val="11"/>
        <rFont val="Times New Roman"/>
        <family val="1"/>
      </rPr>
      <t>10,000CMD</t>
    </r>
    <r>
      <rPr>
        <sz val="11"/>
        <rFont val="標楷體"/>
        <family val="4"/>
      </rPr>
      <t>海水淡化場</t>
    </r>
  </si>
  <si>
    <r>
      <t xml:space="preserve">馬公第一海水淡化廠
</t>
    </r>
    <r>
      <rPr>
        <sz val="11"/>
        <rFont val="Times New Roman"/>
        <family val="1"/>
      </rPr>
      <t>3,000CMD</t>
    </r>
    <r>
      <rPr>
        <sz val="11"/>
        <rFont val="標楷體"/>
        <family val="4"/>
      </rPr>
      <t>海水淡化場</t>
    </r>
  </si>
  <si>
    <r>
      <rPr>
        <sz val="11"/>
        <rFont val="標楷體"/>
        <family val="4"/>
      </rPr>
      <t>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一、二期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</t>
    </r>
    <r>
      <rPr>
        <sz val="10"/>
        <rFont val="Times New Roman"/>
        <family val="1"/>
      </rPr>
      <t xml:space="preserve">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3</t>
    </r>
  </si>
  <si>
    <t>107年</t>
  </si>
  <si>
    <r>
      <t>107</t>
    </r>
    <r>
      <rPr>
        <sz val="11"/>
        <rFont val="標楷體"/>
        <family val="4"/>
      </rPr>
      <t>年</t>
    </r>
  </si>
  <si>
    <r>
      <t>108</t>
    </r>
    <r>
      <rPr>
        <sz val="11"/>
        <rFont val="標楷體"/>
        <family val="4"/>
      </rPr>
      <t>年</t>
    </r>
  </si>
  <si>
    <r>
      <t>近</t>
    </r>
    <r>
      <rPr>
        <sz val="16"/>
        <color indexed="39"/>
        <rFont val="Times New Roman"/>
        <family val="1"/>
      </rPr>
      <t>5</t>
    </r>
    <r>
      <rPr>
        <sz val="16"/>
        <color indexed="39"/>
        <rFont val="標楷體"/>
        <family val="4"/>
      </rPr>
      <t>年（</t>
    </r>
    <r>
      <rPr>
        <sz val="16"/>
        <color indexed="39"/>
        <rFont val="Times New Roman"/>
        <family val="1"/>
      </rPr>
      <t>104-108</t>
    </r>
    <r>
      <rPr>
        <sz val="16"/>
        <color indexed="39"/>
        <rFont val="標楷體"/>
        <family val="4"/>
      </rPr>
      <t>）海水淡化廠營運比較</t>
    </r>
  </si>
  <si>
    <t>108年</t>
  </si>
  <si>
    <t>附    註：1.大林發電廠蒸氣(熱源)凝結水併入實際造水量計算。</t>
  </si>
  <si>
    <t xml:space="preserve">          2.將軍鹽井淡化廠僅做為支援之備用水源，故實際營運時間較少。</t>
  </si>
  <si>
    <r>
      <t>近</t>
    </r>
    <r>
      <rPr>
        <sz val="16"/>
        <color indexed="39"/>
        <rFont val="Times New Roman"/>
        <family val="1"/>
      </rPr>
      <t>5</t>
    </r>
    <r>
      <rPr>
        <sz val="16"/>
        <color indexed="39"/>
        <rFont val="標楷體"/>
        <family val="4"/>
      </rPr>
      <t>年（</t>
    </r>
    <r>
      <rPr>
        <sz val="16"/>
        <color indexed="39"/>
        <rFont val="Times New Roman"/>
        <family val="1"/>
      </rPr>
      <t>104-108</t>
    </r>
    <r>
      <rPr>
        <sz val="16"/>
        <color indexed="39"/>
        <rFont val="標楷體"/>
        <family val="4"/>
      </rPr>
      <t>）海水淡化廠營運比較</t>
    </r>
    <r>
      <rPr>
        <sz val="16"/>
        <color indexed="39"/>
        <rFont val="Times New Roman"/>
        <family val="1"/>
      </rPr>
      <t>(</t>
    </r>
    <r>
      <rPr>
        <sz val="16"/>
        <color indexed="39"/>
        <rFont val="標楷體"/>
        <family val="4"/>
      </rPr>
      <t>續完</t>
    </r>
    <r>
      <rPr>
        <sz val="16"/>
        <color indexed="39"/>
        <rFont val="Times New Roman"/>
        <family val="1"/>
      </rPr>
      <t>)</t>
    </r>
  </si>
  <si>
    <r>
      <t xml:space="preserve">大林發電廠  </t>
    </r>
    <r>
      <rPr>
        <sz val="9"/>
        <rFont val="標楷體"/>
        <family val="4"/>
      </rPr>
      <t>註1</t>
    </r>
  </si>
  <si>
    <t xml:space="preserve">金門海水淡化廠  </t>
  </si>
  <si>
    <r>
      <t xml:space="preserve">將軍鹽井淡化廠  </t>
    </r>
    <r>
      <rPr>
        <sz val="9"/>
        <rFont val="標楷體"/>
        <family val="4"/>
      </rPr>
      <t>註2</t>
    </r>
  </si>
  <si>
    <t>STA.365</t>
  </si>
  <si>
    <t>高雄市</t>
  </si>
  <si>
    <t>高雄市</t>
  </si>
  <si>
    <r>
      <t>109</t>
    </r>
    <r>
      <rPr>
        <sz val="14"/>
        <color indexed="39"/>
        <rFont val="標楷體"/>
        <family val="4"/>
      </rPr>
      <t>年</t>
    </r>
    <r>
      <rPr>
        <sz val="14"/>
        <color indexed="39"/>
        <rFont val="Times New Roman"/>
        <family val="1"/>
      </rPr>
      <t>5</t>
    </r>
    <r>
      <rPr>
        <sz val="14"/>
        <color indexed="39"/>
        <rFont val="標楷體"/>
        <family val="4"/>
      </rPr>
      <t>月</t>
    </r>
    <r>
      <rPr>
        <sz val="14"/>
        <color indexed="39"/>
        <rFont val="Times New Roman"/>
        <family val="1"/>
      </rPr>
      <t>5</t>
    </r>
    <r>
      <rPr>
        <sz val="14"/>
        <color indexed="39"/>
        <rFont val="標楷體"/>
        <family val="4"/>
      </rPr>
      <t>日</t>
    </r>
    <r>
      <rPr>
        <sz val="14"/>
        <color indexed="39"/>
        <rFont val="Times New Roman"/>
        <family val="1"/>
      </rPr>
      <t xml:space="preserve"> </t>
    </r>
    <r>
      <rPr>
        <sz val="14"/>
        <color indexed="39"/>
        <rFont val="標楷體"/>
        <family val="4"/>
      </rPr>
      <t>星期二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</si>
</sst>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#;;&quot;-&quot;"/>
    <numFmt numFmtId="179" formatCode="0.00_ "/>
    <numFmt numFmtId="180" formatCode="0_ "/>
    <numFmt numFmtId="181" formatCode="_(* #,##0_);_(* \(#,##0\);_(* &quot;-&quot;_);_(@_)"/>
    <numFmt numFmtId="182" formatCode="_-* #,##0.0_-;\-* #,##0.0_-;_-* &quot;-&quot;??_-;_-@_-"/>
    <numFmt numFmtId="183" formatCode="_-* #,##0_-;\-* #,##0_-;_-* &quot;-&quot;??_-;_-@_-"/>
    <numFmt numFmtId="184" formatCode="0.0_ "/>
    <numFmt numFmtId="185" formatCode="#,##0.00_);[Red]\(#,##0.00\)"/>
    <numFmt numFmtId="186" formatCode="#,##0_);[Red]\(#,##0\)"/>
    <numFmt numFmtId="187" formatCode="#,##0.000_);[Red]\(#,##0.000\)"/>
    <numFmt numFmtId="188" formatCode="#,##0.0_);[Red]\(#,##0.0\)"/>
  </numFmts>
  <fonts count="6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4"/>
      <color indexed="39"/>
      <name val="標楷體"/>
      <family val="4"/>
    </font>
    <font>
      <sz val="24"/>
      <name val="標楷體"/>
      <family val="4"/>
    </font>
    <font>
      <sz val="14"/>
      <color indexed="39"/>
      <name val="標楷體"/>
      <family val="4"/>
    </font>
    <font>
      <sz val="16"/>
      <color indexed="39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color indexed="39"/>
      <name val="Times New Roman"/>
      <family val="1"/>
    </font>
    <font>
      <sz val="14"/>
      <color indexed="39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8"/>
      <color indexed="8"/>
      <name val="標楷體"/>
      <family val="4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10" fillId="0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179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right" wrapText="1"/>
    </xf>
    <xf numFmtId="185" fontId="14" fillId="0" borderId="13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186" fontId="15" fillId="33" borderId="12" xfId="0" applyNumberFormat="1" applyFont="1" applyFill="1" applyBorder="1" applyAlignment="1">
      <alignment horizontal="right" wrapText="1"/>
    </xf>
    <xf numFmtId="0" fontId="9" fillId="0" borderId="14" xfId="0" applyFont="1" applyBorder="1" applyAlignment="1" quotePrefix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185" fontId="14" fillId="0" borderId="12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vertical="center"/>
    </xf>
    <xf numFmtId="0" fontId="10" fillId="34" borderId="15" xfId="0" applyFont="1" applyFill="1" applyBorder="1" applyAlignment="1">
      <alignment horizontal="distributed" vertical="center" wrapText="1"/>
    </xf>
    <xf numFmtId="185" fontId="15" fillId="34" borderId="16" xfId="0" applyNumberFormat="1" applyFont="1" applyFill="1" applyBorder="1" applyAlignment="1">
      <alignment horizontal="right" wrapText="1"/>
    </xf>
    <xf numFmtId="0" fontId="10" fillId="5" borderId="0" xfId="0" applyFont="1" applyFill="1" applyBorder="1" applyAlignment="1">
      <alignment vertical="center"/>
    </xf>
    <xf numFmtId="185" fontId="15" fillId="5" borderId="12" xfId="0" applyNumberFormat="1" applyFont="1" applyFill="1" applyBorder="1" applyAlignment="1">
      <alignment horizontal="right" wrapText="1"/>
    </xf>
    <xf numFmtId="10" fontId="15" fillId="5" borderId="12" xfId="0" applyNumberFormat="1" applyFont="1" applyFill="1" applyBorder="1" applyAlignment="1">
      <alignment horizontal="right" wrapText="1"/>
    </xf>
    <xf numFmtId="0" fontId="15" fillId="5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left"/>
    </xf>
    <xf numFmtId="185" fontId="14" fillId="7" borderId="12" xfId="0" applyNumberFormat="1" applyFont="1" applyFill="1" applyBorder="1" applyAlignment="1">
      <alignment horizontal="right" wrapText="1"/>
    </xf>
    <xf numFmtId="185" fontId="14" fillId="7" borderId="13" xfId="0" applyNumberFormat="1" applyFont="1" applyFill="1" applyBorder="1" applyAlignment="1">
      <alignment horizontal="right" wrapText="1"/>
    </xf>
    <xf numFmtId="185" fontId="14" fillId="7" borderId="17" xfId="0" applyNumberFormat="1" applyFont="1" applyFill="1" applyBorder="1" applyAlignment="1">
      <alignment horizontal="right" wrapText="1"/>
    </xf>
    <xf numFmtId="41" fontId="10" fillId="0" borderId="15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35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/>
    </xf>
    <xf numFmtId="0" fontId="10" fillId="34" borderId="0" xfId="0" applyFont="1" applyFill="1" applyBorder="1" applyAlignment="1">
      <alignment vertical="center"/>
    </xf>
    <xf numFmtId="10" fontId="15" fillId="34" borderId="12" xfId="0" applyNumberFormat="1" applyFont="1" applyFill="1" applyBorder="1" applyAlignment="1">
      <alignment horizontal="right" wrapText="1"/>
    </xf>
    <xf numFmtId="43" fontId="14" fillId="5" borderId="12" xfId="0" applyNumberFormat="1" applyFont="1" applyFill="1" applyBorder="1" applyAlignment="1">
      <alignment horizontal="right" wrapText="1"/>
    </xf>
    <xf numFmtId="43" fontId="14" fillId="7" borderId="12" xfId="0" applyNumberFormat="1" applyFont="1" applyFill="1" applyBorder="1" applyAlignment="1">
      <alignment horizontal="right" wrapText="1"/>
    </xf>
    <xf numFmtId="185" fontId="14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7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185" fontId="14" fillId="0" borderId="17" xfId="0" applyNumberFormat="1" applyFont="1" applyBorder="1" applyAlignment="1">
      <alignment horizontal="right" wrapText="1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20" xfId="0" applyFont="1" applyBorder="1" applyAlignment="1" quotePrefix="1">
      <alignment horizontal="center"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distributed" wrapText="1"/>
    </xf>
    <xf numFmtId="0" fontId="3" fillId="0" borderId="23" xfId="0" applyFont="1" applyBorder="1" applyAlignment="1">
      <alignment horizontal="center" vertical="distributed" wrapText="1"/>
    </xf>
    <xf numFmtId="0" fontId="3" fillId="0" borderId="24" xfId="0" applyFont="1" applyBorder="1" applyAlignment="1">
      <alignment horizontal="center" vertical="distributed" wrapText="1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海水淡化廠實際造水量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0475"/>
          <c:w val="0.942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Sheet3!$M$1</c:f>
              <c:strCache>
                <c:ptCount val="1"/>
                <c:pt idx="0">
                  <c:v>104年</c:v>
                </c:pt>
              </c:strCache>
            </c:strRef>
          </c:tx>
          <c:spPr>
            <a:gradFill rotWithShape="1">
              <a:gsLst>
                <a:gs pos="0">
                  <a:srgbClr val="285081"/>
                </a:gs>
                <a:gs pos="50000">
                  <a:srgbClr val="3E76BB"/>
                </a:gs>
                <a:gs pos="100000">
                  <a:srgbClr val="4B8DD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Sheet3!$L$2:$L$6</c:f>
              <c:strCache>
                <c:ptCount val="5"/>
                <c:pt idx="0">
                  <c:v>澎湖縣</c:v>
                </c:pt>
                <c:pt idx="1">
                  <c:v>連江縣</c:v>
                </c:pt>
                <c:pt idx="2">
                  <c:v>屏東縣</c:v>
                </c:pt>
                <c:pt idx="3">
                  <c:v>金門縣</c:v>
                </c:pt>
                <c:pt idx="4">
                  <c:v>高雄市</c:v>
                </c:pt>
              </c:strCache>
            </c:strRef>
          </c:cat>
          <c:val>
            <c:numRef>
              <c:f>Sheet3!$M$2:$M$6</c:f>
              <c:numCache>
                <c:ptCount val="5"/>
                <c:pt idx="0">
                  <c:v>735.4599099999999</c:v>
                </c:pt>
                <c:pt idx="1">
                  <c:v>94.76</c:v>
                </c:pt>
                <c:pt idx="2">
                  <c:v>17.1464</c:v>
                </c:pt>
                <c:pt idx="3">
                  <c:v>9.2468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Sheet3!$N$1</c:f>
              <c:strCache>
                <c:ptCount val="1"/>
                <c:pt idx="0">
                  <c:v>105年</c:v>
                </c:pt>
              </c:strCache>
            </c:strRef>
          </c:tx>
          <c:spPr>
            <a:gradFill rotWithShape="1">
              <a:gsLst>
                <a:gs pos="0">
                  <a:srgbClr val="815251"/>
                </a:gs>
                <a:gs pos="50000">
                  <a:srgbClr val="BB7977"/>
                </a:gs>
                <a:gs pos="100000">
                  <a:srgbClr val="DE918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Sheet3!$L$2:$L$6</c:f>
              <c:strCache>
                <c:ptCount val="5"/>
                <c:pt idx="0">
                  <c:v>澎湖縣</c:v>
                </c:pt>
                <c:pt idx="1">
                  <c:v>連江縣</c:v>
                </c:pt>
                <c:pt idx="2">
                  <c:v>屏東縣</c:v>
                </c:pt>
                <c:pt idx="3">
                  <c:v>金門縣</c:v>
                </c:pt>
                <c:pt idx="4">
                  <c:v>高雄市</c:v>
                </c:pt>
              </c:strCache>
            </c:strRef>
          </c:cat>
          <c:val>
            <c:numRef>
              <c:f>Sheet3!$N$2:$N$6</c:f>
              <c:numCache>
                <c:ptCount val="5"/>
                <c:pt idx="0">
                  <c:v>625.7181000000002</c:v>
                </c:pt>
                <c:pt idx="1">
                  <c:v>76.87</c:v>
                </c:pt>
                <c:pt idx="2">
                  <c:v>25.1983</c:v>
                </c:pt>
                <c:pt idx="3">
                  <c:v>7.3915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Sheet3!$O$1</c:f>
              <c:strCache>
                <c:ptCount val="1"/>
                <c:pt idx="0">
                  <c:v>106年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0">
                  <a:srgbClr val="FBD49C"/>
                </a:gs>
                <a:gs pos="39000">
                  <a:srgbClr val="FBA97D"/>
                </a:gs>
                <a:gs pos="100000">
                  <a:srgbClr val="E46C0A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Sheet3!$L$2:$L$6</c:f>
              <c:strCache>
                <c:ptCount val="5"/>
                <c:pt idx="0">
                  <c:v>澎湖縣</c:v>
                </c:pt>
                <c:pt idx="1">
                  <c:v>連江縣</c:v>
                </c:pt>
                <c:pt idx="2">
                  <c:v>屏東縣</c:v>
                </c:pt>
                <c:pt idx="3">
                  <c:v>金門縣</c:v>
                </c:pt>
                <c:pt idx="4">
                  <c:v>高雄市</c:v>
                </c:pt>
              </c:strCache>
            </c:strRef>
          </c:cat>
          <c:val>
            <c:numRef>
              <c:f>Sheet3!$O$2:$O$6</c:f>
              <c:numCache>
                <c:ptCount val="5"/>
                <c:pt idx="0">
                  <c:v>606.5584</c:v>
                </c:pt>
                <c:pt idx="1">
                  <c:v>86.18</c:v>
                </c:pt>
                <c:pt idx="2">
                  <c:v>24.4</c:v>
                </c:pt>
                <c:pt idx="3">
                  <c:v>2.8400000000000003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Sheet3!$P$1</c:f>
              <c:strCache>
                <c:ptCount val="1"/>
                <c:pt idx="0">
                  <c:v>107年</c:v>
                </c:pt>
              </c:strCache>
            </c:strRef>
          </c:tx>
          <c:spPr>
            <a:gradFill rotWithShape="1">
              <a:gsLst>
                <a:gs pos="0">
                  <a:srgbClr val="675B75"/>
                </a:gs>
                <a:gs pos="50000">
                  <a:srgbClr val="9585A9"/>
                </a:gs>
                <a:gs pos="100000">
                  <a:srgbClr val="B39FC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Sheet3!$L$2:$L$6</c:f>
              <c:strCache>
                <c:ptCount val="5"/>
                <c:pt idx="0">
                  <c:v>澎湖縣</c:v>
                </c:pt>
                <c:pt idx="1">
                  <c:v>連江縣</c:v>
                </c:pt>
                <c:pt idx="2">
                  <c:v>屏東縣</c:v>
                </c:pt>
                <c:pt idx="3">
                  <c:v>金門縣</c:v>
                </c:pt>
                <c:pt idx="4">
                  <c:v>高雄市</c:v>
                </c:pt>
              </c:strCache>
            </c:strRef>
          </c:cat>
          <c:val>
            <c:numRef>
              <c:f>Sheet3!$P$2:$P$6</c:f>
              <c:numCache>
                <c:ptCount val="5"/>
                <c:pt idx="0">
                  <c:v>738.3883999999999</c:v>
                </c:pt>
                <c:pt idx="1">
                  <c:v>89.72</c:v>
                </c:pt>
                <c:pt idx="2">
                  <c:v>25.929114</c:v>
                </c:pt>
                <c:pt idx="3">
                  <c:v>12.6441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Sheet3!$Q$1</c:f>
              <c:strCache>
                <c:ptCount val="1"/>
                <c:pt idx="0">
                  <c:v>108年</c:v>
                </c:pt>
              </c:strCache>
            </c:strRef>
          </c:tx>
          <c:spPr>
            <a:gradFill rotWithShape="1">
              <a:gsLst>
                <a:gs pos="0">
                  <a:srgbClr val="21D6E0"/>
                </a:gs>
                <a:gs pos="99001">
                  <a:srgbClr val="03D4A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Sheet3!$L$2:$L$6</c:f>
              <c:strCache>
                <c:ptCount val="5"/>
                <c:pt idx="0">
                  <c:v>澎湖縣</c:v>
                </c:pt>
                <c:pt idx="1">
                  <c:v>連江縣</c:v>
                </c:pt>
                <c:pt idx="2">
                  <c:v>屏東縣</c:v>
                </c:pt>
                <c:pt idx="3">
                  <c:v>金門縣</c:v>
                </c:pt>
                <c:pt idx="4">
                  <c:v>高雄市</c:v>
                </c:pt>
              </c:strCache>
            </c:strRef>
          </c:cat>
          <c:val>
            <c:numRef>
              <c:f>Sheet3!$Q$2:$Q$6</c:f>
              <c:numCache>
                <c:ptCount val="5"/>
                <c:pt idx="0">
                  <c:v>701.6950999999999</c:v>
                </c:pt>
                <c:pt idx="1">
                  <c:v>92.44000000000001</c:v>
                </c:pt>
                <c:pt idx="2">
                  <c:v>23.89</c:v>
                </c:pt>
                <c:pt idx="3">
                  <c:v>36.8395</c:v>
                </c:pt>
                <c:pt idx="4">
                  <c:v>11.271543999999999</c:v>
                </c:pt>
              </c:numCache>
            </c:numRef>
          </c:val>
        </c:ser>
        <c:gapWidth val="75"/>
        <c:axId val="66676196"/>
        <c:axId val="58022837"/>
      </c:barChart>
      <c:catAx>
        <c:axId val="66676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22837"/>
        <c:crosses val="autoZero"/>
        <c:auto val="1"/>
        <c:lblOffset val="100"/>
        <c:tickLblSkip val="1"/>
        <c:noMultiLvlLbl val="0"/>
      </c:catAx>
      <c:valAx>
        <c:axId val="580228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萬立方公尺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81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76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55"/>
          <c:y val="0.929"/>
          <c:w val="0.349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全年實際造水量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725"/>
          <c:w val="0.8312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Sheet3!$L$4</c:f>
              <c:strCache>
                <c:ptCount val="1"/>
                <c:pt idx="0">
                  <c:v>屏東縣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Sheet3!$M$1:$Q$1</c:f>
              <c:strCache/>
            </c:strRef>
          </c:cat>
          <c:val>
            <c:numRef>
              <c:f>Sheet3!$M$4:$Q$4</c:f>
              <c:numCache/>
            </c:numRef>
          </c:val>
          <c:smooth val="0"/>
        </c:ser>
        <c:ser>
          <c:idx val="1"/>
          <c:order val="1"/>
          <c:tx>
            <c:strRef>
              <c:f>Sheet3!$L$2</c:f>
              <c:strCache>
                <c:ptCount val="1"/>
                <c:pt idx="0">
                  <c:v>澎湖縣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Sheet3!$M$1:$Q$1</c:f>
              <c:strCache/>
            </c:strRef>
          </c:cat>
          <c:val>
            <c:numRef>
              <c:f>Sheet3!$M$2:$Q$2</c:f>
              <c:numCache/>
            </c:numRef>
          </c:val>
          <c:smooth val="0"/>
        </c:ser>
        <c:ser>
          <c:idx val="2"/>
          <c:order val="2"/>
          <c:tx>
            <c:strRef>
              <c:f>Sheet3!$L$5</c:f>
              <c:strCache>
                <c:ptCount val="1"/>
                <c:pt idx="0">
                  <c:v>金門縣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Sheet3!$M$1:$Q$1</c:f>
              <c:strCache/>
            </c:strRef>
          </c:cat>
          <c:val>
            <c:numRef>
              <c:f>Sheet3!$M$5:$Q$5</c:f>
              <c:numCache/>
            </c:numRef>
          </c:val>
          <c:smooth val="0"/>
        </c:ser>
        <c:ser>
          <c:idx val="3"/>
          <c:order val="3"/>
          <c:tx>
            <c:strRef>
              <c:f>Sheet3!$L$3</c:f>
              <c:strCache>
                <c:ptCount val="1"/>
                <c:pt idx="0">
                  <c:v>連江縣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Sheet3!$M$1:$Q$1</c:f>
              <c:strCache/>
            </c:strRef>
          </c:cat>
          <c:val>
            <c:numRef>
              <c:f>Sheet3!$M$3:$Q$3</c:f>
              <c:numCache/>
            </c:numRef>
          </c:val>
          <c:smooth val="0"/>
        </c:ser>
        <c:marker val="1"/>
        <c:axId val="10520026"/>
        <c:axId val="19593955"/>
      </c:lineChart>
      <c:catAx>
        <c:axId val="10520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93955"/>
        <c:crosses val="autoZero"/>
        <c:auto val="1"/>
        <c:lblOffset val="100"/>
        <c:tickLblSkip val="1"/>
        <c:noMultiLvlLbl val="0"/>
      </c:catAx>
      <c:valAx>
        <c:axId val="195939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萬立方公尺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8100">
              <a:solidFill>
                <a:srgbClr val="FFFFCC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20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75"/>
          <c:y val="0.43175"/>
          <c:w val="0.10125"/>
          <c:h val="0.2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全年實際造水量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3875"/>
          <c:y val="0.139"/>
          <c:w val="0.94775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Sheet3!$L$4</c:f>
              <c:strCache>
                <c:ptCount val="1"/>
                <c:pt idx="0">
                  <c:v>屏東縣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Sheet3!$M$1:$Q$1</c:f>
              <c:strCache/>
            </c:strRef>
          </c:cat>
          <c:val>
            <c:numRef>
              <c:f>Sheet3!$M$4:$Q$4</c:f>
              <c:numCache/>
            </c:numRef>
          </c:val>
          <c:shape val="box"/>
        </c:ser>
        <c:ser>
          <c:idx val="1"/>
          <c:order val="1"/>
          <c:tx>
            <c:strRef>
              <c:f>Sheet3!$L$2</c:f>
              <c:strCache>
                <c:ptCount val="1"/>
                <c:pt idx="0">
                  <c:v>澎湖縣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Sheet3!$M$1:$Q$1</c:f>
              <c:strCache/>
            </c:strRef>
          </c:cat>
          <c:val>
            <c:numRef>
              <c:f>Sheet3!$M$2:$Q$2</c:f>
              <c:numCache/>
            </c:numRef>
          </c:val>
          <c:shape val="box"/>
        </c:ser>
        <c:ser>
          <c:idx val="2"/>
          <c:order val="2"/>
          <c:tx>
            <c:strRef>
              <c:f>Sheet3!$L$5</c:f>
              <c:strCache>
                <c:ptCount val="1"/>
                <c:pt idx="0">
                  <c:v>金門縣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Sheet3!$M$1:$Q$1</c:f>
              <c:strCache/>
            </c:strRef>
          </c:cat>
          <c:val>
            <c:numRef>
              <c:f>Sheet3!$M$5:$Q$5</c:f>
              <c:numCache/>
            </c:numRef>
          </c:val>
          <c:shape val="box"/>
        </c:ser>
        <c:ser>
          <c:idx val="3"/>
          <c:order val="3"/>
          <c:tx>
            <c:strRef>
              <c:f>Sheet3!$L$3</c:f>
              <c:strCache>
                <c:ptCount val="1"/>
                <c:pt idx="0">
                  <c:v>連江縣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Sheet3!$M$1:$Q$1</c:f>
              <c:strCache/>
            </c:strRef>
          </c:cat>
          <c:val>
            <c:numRef>
              <c:f>Sheet3!$M$3:$Q$3</c:f>
              <c:numCache/>
            </c:numRef>
          </c:val>
          <c:shape val="box"/>
        </c:ser>
        <c:gapWidth val="75"/>
        <c:shape val="box"/>
        <c:axId val="8819872"/>
        <c:axId val="50999585"/>
      </c:bar3DChart>
      <c:catAx>
        <c:axId val="8819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99585"/>
        <c:crosses val="autoZero"/>
        <c:auto val="1"/>
        <c:lblOffset val="100"/>
        <c:tickLblSkip val="1"/>
        <c:noMultiLvlLbl val="0"/>
      </c:catAx>
      <c:valAx>
        <c:axId val="509995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萬立方公尺</a:t>
                </a:r>
              </a:p>
            </c:rich>
          </c:tx>
          <c:layout>
            <c:manualLayout>
              <c:xMode val="factor"/>
              <c:yMode val="factor"/>
              <c:x val="-0.027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81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8198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9315"/>
          <c:w val="0.311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全年實際造水量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3875"/>
          <c:y val="0.139"/>
          <c:w val="0.94775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Sheet3!$M$1</c:f>
              <c:strCache>
                <c:ptCount val="1"/>
                <c:pt idx="0">
                  <c:v>104年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Sheet3!$L$2:$L$5</c:f>
              <c:strCache/>
            </c:strRef>
          </c:cat>
          <c:val>
            <c:numRef>
              <c:f>Sheet3!$M$2:$M$5</c:f>
              <c:numCache/>
            </c:numRef>
          </c:val>
          <c:shape val="box"/>
        </c:ser>
        <c:ser>
          <c:idx val="1"/>
          <c:order val="1"/>
          <c:tx>
            <c:strRef>
              <c:f>Sheet3!$N$1</c:f>
              <c:strCache>
                <c:ptCount val="1"/>
                <c:pt idx="0">
                  <c:v>105年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Sheet3!$L$2:$L$5</c:f>
              <c:strCache/>
            </c:strRef>
          </c:cat>
          <c:val>
            <c:numRef>
              <c:f>Sheet3!$N$2:$N$5</c:f>
              <c:numCache/>
            </c:numRef>
          </c:val>
          <c:shape val="box"/>
        </c:ser>
        <c:ser>
          <c:idx val="2"/>
          <c:order val="2"/>
          <c:tx>
            <c:strRef>
              <c:f>Sheet3!$O$1</c:f>
              <c:strCache>
                <c:ptCount val="1"/>
                <c:pt idx="0">
                  <c:v>106年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Sheet3!$L$2:$L$5</c:f>
              <c:strCache/>
            </c:strRef>
          </c:cat>
          <c:val>
            <c:numRef>
              <c:f>Sheet3!$O$2:$O$5</c:f>
              <c:numCache/>
            </c:numRef>
          </c:val>
          <c:shape val="box"/>
        </c:ser>
        <c:ser>
          <c:idx val="3"/>
          <c:order val="3"/>
          <c:tx>
            <c:strRef>
              <c:f>Sheet3!$P$1</c:f>
              <c:strCache>
                <c:ptCount val="1"/>
                <c:pt idx="0">
                  <c:v>107年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Sheet3!$L$2:$L$5</c:f>
              <c:strCache/>
            </c:strRef>
          </c:cat>
          <c:val>
            <c:numRef>
              <c:f>Sheet3!$P$2:$P$5</c:f>
              <c:numCache/>
            </c:numRef>
          </c:val>
          <c:shape val="box"/>
        </c:ser>
        <c:ser>
          <c:idx val="4"/>
          <c:order val="4"/>
          <c:tx>
            <c:strRef>
              <c:f>Sheet3!$Q$1</c:f>
              <c:strCache>
                <c:ptCount val="1"/>
                <c:pt idx="0">
                  <c:v>108年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Sheet3!$L$2:$L$5</c:f>
              <c:strCache/>
            </c:strRef>
          </c:cat>
          <c:val>
            <c:numRef>
              <c:f>Sheet3!$Q$2:$Q$5</c:f>
              <c:numCache/>
            </c:numRef>
          </c:val>
          <c:shape val="box"/>
        </c:ser>
        <c:gapWidth val="75"/>
        <c:shape val="box"/>
        <c:axId val="64358326"/>
        <c:axId val="9347567"/>
      </c:bar3DChart>
      <c:catAx>
        <c:axId val="64358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47567"/>
        <c:crosses val="autoZero"/>
        <c:auto val="1"/>
        <c:lblOffset val="100"/>
        <c:tickLblSkip val="1"/>
        <c:noMultiLvlLbl val="0"/>
      </c:catAx>
      <c:valAx>
        <c:axId val="93475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萬立方公尺</a:t>
                </a:r>
              </a:p>
            </c:rich>
          </c:tx>
          <c:layout>
            <c:manualLayout>
              <c:xMode val="factor"/>
              <c:yMode val="factor"/>
              <c:x val="-0.02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81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58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25"/>
          <c:y val="0.9315"/>
          <c:w val="0.340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46</xdr:row>
      <xdr:rowOff>0</xdr:rowOff>
    </xdr:from>
    <xdr:to>
      <xdr:col>12</xdr:col>
      <xdr:colOff>0</xdr:colOff>
      <xdr:row>46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401175" y="126396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7</xdr:col>
      <xdr:colOff>866775</xdr:colOff>
      <xdr:row>15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619125"/>
          <a:ext cx="7620000" cy="304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我國營運中之海水淡化廠截至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年底止共計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座，除屏東縣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座及高雄市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座以外，其餘皆位於離島地區，以供應民生、工業用水需求為主。民國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至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108年年平均實際造水量為813.35萬立方公尺，其中以108年888.29萬立方公尺最多，次為107年866.68萬立方公尺。
        若觀察近五年各縣市海水淡化廠營運狀況，位於澎湖縣之海水淡化廠合計每年實際造水量約占整體八成為最多，其次為連江縣約占整體實際造水量一成，而屏東縣約占2%至3%左右，金門縣除106年因改善工程暫停營運致占比降為0.39%外，104至107年占比約為1%，108年因大金門海水淡化廠功能暨擴建工程完工營運，實際造水量大幅提升，致占比增為4.15%。
        若以個別海水淡化廠營運量觀察，近五年總實際造水量以馬公第一海水淡化廠10,000CMD海水淡化場2,029.51萬立方公尺為最高，馬公第一海水淡化廠3,000CMD海水淡化場619.59萬立方公尺次之，兩者皆位於澎湖縣，澎湖地區四面環海且地勢平坦屬易缺水之環境條件，此項水資源之提供實對當地居民帶來不少助益。
</a:t>
          </a:r>
        </a:p>
      </xdr:txBody>
    </xdr:sp>
    <xdr:clientData/>
  </xdr:twoCellAnchor>
  <xdr:twoCellAnchor>
    <xdr:from>
      <xdr:col>0</xdr:col>
      <xdr:colOff>19050</xdr:colOff>
      <xdr:row>66</xdr:row>
      <xdr:rowOff>171450</xdr:rowOff>
    </xdr:from>
    <xdr:to>
      <xdr:col>7</xdr:col>
      <xdr:colOff>876300</xdr:colOff>
      <xdr:row>84</xdr:row>
      <xdr:rowOff>104775</xdr:rowOff>
    </xdr:to>
    <xdr:graphicFrame>
      <xdr:nvGraphicFramePr>
        <xdr:cNvPr id="3" name="圖表 1"/>
        <xdr:cNvGraphicFramePr/>
      </xdr:nvGraphicFramePr>
      <xdr:xfrm>
        <a:off x="19050" y="1844040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11</xdr:row>
      <xdr:rowOff>47625</xdr:rowOff>
    </xdr:from>
    <xdr:to>
      <xdr:col>20</xdr:col>
      <xdr:colOff>0</xdr:colOff>
      <xdr:row>30</xdr:row>
      <xdr:rowOff>57150</xdr:rowOff>
    </xdr:to>
    <xdr:graphicFrame>
      <xdr:nvGraphicFramePr>
        <xdr:cNvPr id="1" name="圖表 1"/>
        <xdr:cNvGraphicFramePr/>
      </xdr:nvGraphicFramePr>
      <xdr:xfrm>
        <a:off x="6762750" y="2352675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15</xdr:row>
      <xdr:rowOff>114300</xdr:rowOff>
    </xdr:from>
    <xdr:to>
      <xdr:col>22</xdr:col>
      <xdr:colOff>542925</xdr:colOff>
      <xdr:row>33</xdr:row>
      <xdr:rowOff>47625</xdr:rowOff>
    </xdr:to>
    <xdr:graphicFrame>
      <xdr:nvGraphicFramePr>
        <xdr:cNvPr id="2" name="圖表 1"/>
        <xdr:cNvGraphicFramePr/>
      </xdr:nvGraphicFramePr>
      <xdr:xfrm>
        <a:off x="8601075" y="3257550"/>
        <a:ext cx="76962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22</xdr:col>
      <xdr:colOff>152400</xdr:colOff>
      <xdr:row>53</xdr:row>
      <xdr:rowOff>142875</xdr:rowOff>
    </xdr:to>
    <xdr:graphicFrame>
      <xdr:nvGraphicFramePr>
        <xdr:cNvPr id="3" name="圖表 1"/>
        <xdr:cNvGraphicFramePr/>
      </xdr:nvGraphicFramePr>
      <xdr:xfrm>
        <a:off x="8210550" y="7543800"/>
        <a:ext cx="76962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6.5"/>
  <cols>
    <col min="1" max="1" width="27.875" style="0" customWidth="1"/>
    <col min="2" max="2" width="11.25390625" style="0" customWidth="1"/>
    <col min="3" max="7" width="10.125" style="0" bestFit="1" customWidth="1"/>
    <col min="8" max="8" width="12.00390625" style="0" customWidth="1"/>
    <col min="9" max="9" width="1.12109375" style="0" hidden="1" customWidth="1"/>
  </cols>
  <sheetData>
    <row r="1" spans="1:11" s="3" customFormat="1" ht="27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1"/>
      <c r="K1" s="2"/>
    </row>
    <row r="2" spans="1:10" s="5" customFormat="1" ht="19.5" customHeight="1">
      <c r="A2" s="21" t="s">
        <v>63</v>
      </c>
      <c r="B2" s="21"/>
      <c r="C2" s="4"/>
      <c r="D2" s="4"/>
      <c r="E2" s="4"/>
      <c r="F2" s="4"/>
      <c r="G2" s="4"/>
      <c r="H2" s="22" t="s">
        <v>66</v>
      </c>
      <c r="J2" s="4"/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21" customHeight="1"/>
    <row r="14" ht="20.25" customHeight="1"/>
    <row r="15" ht="20.25" customHeight="1"/>
    <row r="16" spans="1:11" s="7" customFormat="1" ht="21.75" thickBot="1">
      <c r="A16" s="72" t="s">
        <v>55</v>
      </c>
      <c r="B16" s="72"/>
      <c r="C16" s="73"/>
      <c r="D16" s="73"/>
      <c r="E16" s="73"/>
      <c r="F16" s="73"/>
      <c r="G16" s="73"/>
      <c r="H16" s="73"/>
      <c r="I16" s="73"/>
      <c r="J16" s="6"/>
      <c r="K16" s="6"/>
    </row>
    <row r="17" spans="1:9" s="8" customFormat="1" ht="24.75" customHeight="1">
      <c r="A17" s="74" t="s">
        <v>2</v>
      </c>
      <c r="B17" s="25"/>
      <c r="C17" s="76" t="s">
        <v>3</v>
      </c>
      <c r="D17" s="77"/>
      <c r="E17" s="77"/>
      <c r="F17" s="77"/>
      <c r="G17" s="78"/>
      <c r="H17" s="79" t="s">
        <v>4</v>
      </c>
      <c r="I17" s="70" t="s">
        <v>5</v>
      </c>
    </row>
    <row r="18" spans="1:9" s="8" customFormat="1" ht="24.75" customHeight="1">
      <c r="A18" s="75"/>
      <c r="B18" s="26" t="s">
        <v>41</v>
      </c>
      <c r="C18" s="18" t="s">
        <v>33</v>
      </c>
      <c r="D18" s="18" t="s">
        <v>34</v>
      </c>
      <c r="E18" s="18" t="s">
        <v>35</v>
      </c>
      <c r="F18" s="18" t="s">
        <v>53</v>
      </c>
      <c r="G18" s="18" t="s">
        <v>54</v>
      </c>
      <c r="H18" s="80"/>
      <c r="I18" s="71"/>
    </row>
    <row r="19" spans="1:9" s="9" customFormat="1" ht="22.5" customHeight="1">
      <c r="A19" s="29" t="s">
        <v>6</v>
      </c>
      <c r="B19" s="30">
        <f>SUM(C19:G19)</f>
        <v>4066.745624</v>
      </c>
      <c r="C19" s="30">
        <f>C24+C28+C50+C55</f>
        <v>856.6131099999999</v>
      </c>
      <c r="D19" s="30">
        <f>D24+D28+D50+D55</f>
        <v>735.1779000000001</v>
      </c>
      <c r="E19" s="30">
        <f>E24+E28+E50+E55</f>
        <v>719.9784</v>
      </c>
      <c r="F19" s="30">
        <f>F24+F28+F50+F55</f>
        <v>866.681614</v>
      </c>
      <c r="G19" s="30">
        <f>G21+G24+G28+G50+G55</f>
        <v>888.2946000000001</v>
      </c>
      <c r="H19" s="10">
        <v>0</v>
      </c>
      <c r="I19" s="39">
        <v>0</v>
      </c>
    </row>
    <row r="20" spans="1:9" s="9" customFormat="1" ht="22.5" customHeight="1">
      <c r="A20" s="51" t="s">
        <v>7</v>
      </c>
      <c r="B20" s="52">
        <f>B22+B25+B29+B51+B56</f>
        <v>0.9999999999999999</v>
      </c>
      <c r="C20" s="52">
        <f>C22+C25+C29+C51+C56</f>
        <v>1</v>
      </c>
      <c r="D20" s="52">
        <f>D22+D25+D29+D51+D56</f>
        <v>1</v>
      </c>
      <c r="E20" s="52">
        <f>E22+E25+E29+E51+E56</f>
        <v>1</v>
      </c>
      <c r="F20" s="52">
        <f>F22+F25+F29+F51+F56</f>
        <v>0.9999999999999999</v>
      </c>
      <c r="G20" s="52">
        <f>G22+G25+G29+G51+G56</f>
        <v>0.9999999999999999</v>
      </c>
      <c r="H20" s="10">
        <v>0</v>
      </c>
      <c r="I20" s="40">
        <v>0</v>
      </c>
    </row>
    <row r="21" spans="1:9" s="12" customFormat="1" ht="22.5" customHeight="1">
      <c r="A21" s="31" t="s">
        <v>64</v>
      </c>
      <c r="B21" s="32">
        <f>SUM(C21:G21)</f>
        <v>33.43</v>
      </c>
      <c r="C21" s="53">
        <f>C23</f>
        <v>0</v>
      </c>
      <c r="D21" s="53">
        <f>D23</f>
        <v>0</v>
      </c>
      <c r="E21" s="53">
        <f>E23</f>
        <v>0</v>
      </c>
      <c r="F21" s="53">
        <f>F23</f>
        <v>0</v>
      </c>
      <c r="G21" s="53">
        <f>G23</f>
        <v>33.43</v>
      </c>
      <c r="H21" s="10">
        <v>0</v>
      </c>
      <c r="I21" s="40">
        <v>0</v>
      </c>
    </row>
    <row r="22" spans="1:9" s="12" customFormat="1" ht="22.5" customHeight="1">
      <c r="A22" s="31" t="s">
        <v>7</v>
      </c>
      <c r="B22" s="33">
        <f aca="true" t="shared" si="0" ref="B22:G22">(B21/B$19)</f>
        <v>0.008220332199464856</v>
      </c>
      <c r="C22" s="53">
        <f t="shared" si="0"/>
        <v>0</v>
      </c>
      <c r="D22" s="53">
        <f t="shared" si="0"/>
        <v>0</v>
      </c>
      <c r="E22" s="53">
        <f t="shared" si="0"/>
        <v>0</v>
      </c>
      <c r="F22" s="53">
        <f t="shared" si="0"/>
        <v>0</v>
      </c>
      <c r="G22" s="33">
        <f t="shared" si="0"/>
        <v>0.0376339110921084</v>
      </c>
      <c r="H22" s="10">
        <v>0</v>
      </c>
      <c r="I22" s="40">
        <v>0</v>
      </c>
    </row>
    <row r="23" spans="1:9" s="8" customFormat="1" ht="22.5" customHeight="1">
      <c r="A23" s="58" t="s">
        <v>60</v>
      </c>
      <c r="B23" s="36">
        <f>SUM(C23:G23)</f>
        <v>33.43</v>
      </c>
      <c r="C23" s="54">
        <v>0</v>
      </c>
      <c r="D23" s="54">
        <v>0</v>
      </c>
      <c r="E23" s="54">
        <v>0</v>
      </c>
      <c r="F23" s="54">
        <v>0</v>
      </c>
      <c r="G23" s="36">
        <v>33.43</v>
      </c>
      <c r="H23" s="47" t="s">
        <v>9</v>
      </c>
      <c r="I23" s="41" t="s">
        <v>31</v>
      </c>
    </row>
    <row r="24" spans="1:9" s="12" customFormat="1" ht="22.5" customHeight="1">
      <c r="A24" s="31" t="s">
        <v>8</v>
      </c>
      <c r="B24" s="32">
        <f>SUM(C24:G24)</f>
        <v>116.563814</v>
      </c>
      <c r="C24" s="32">
        <f>SUM(C26:C27)</f>
        <v>17.1464</v>
      </c>
      <c r="D24" s="32">
        <f>SUM(D26:D27)</f>
        <v>25.1983</v>
      </c>
      <c r="E24" s="32">
        <f>SUM(E26:E27)</f>
        <v>24.4</v>
      </c>
      <c r="F24" s="32">
        <f>SUM(F26:F27)</f>
        <v>25.929114</v>
      </c>
      <c r="G24" s="32">
        <f>SUM(G26:G27)</f>
        <v>23.89</v>
      </c>
      <c r="H24" s="10">
        <v>0</v>
      </c>
      <c r="I24" s="40">
        <v>0</v>
      </c>
    </row>
    <row r="25" spans="1:9" s="12" customFormat="1" ht="22.5" customHeight="1">
      <c r="A25" s="31" t="s">
        <v>7</v>
      </c>
      <c r="B25" s="33">
        <f aca="true" t="shared" si="1" ref="B25:G25">(B24/B$19)</f>
        <v>0.028662676443811916</v>
      </c>
      <c r="C25" s="33">
        <f t="shared" si="1"/>
        <v>0.020016504300290245</v>
      </c>
      <c r="D25" s="33">
        <f t="shared" si="1"/>
        <v>0.034275105386056895</v>
      </c>
      <c r="E25" s="33">
        <f t="shared" si="1"/>
        <v>0.03388990558605647</v>
      </c>
      <c r="F25" s="33">
        <f t="shared" si="1"/>
        <v>0.029917692473397733</v>
      </c>
      <c r="G25" s="33">
        <f t="shared" si="1"/>
        <v>0.026894230810364038</v>
      </c>
      <c r="H25" s="10">
        <v>0</v>
      </c>
      <c r="I25" s="40">
        <v>0</v>
      </c>
    </row>
    <row r="26" spans="1:9" s="8" customFormat="1" ht="22.5" customHeight="1">
      <c r="A26" s="35" t="s">
        <v>29</v>
      </c>
      <c r="B26" s="36">
        <f aca="true" t="shared" si="2" ref="B26:B41">SUM(C26:G26)</f>
        <v>53.631444</v>
      </c>
      <c r="C26" s="36">
        <v>10.5072</v>
      </c>
      <c r="D26" s="36">
        <v>11.1027</v>
      </c>
      <c r="E26" s="36">
        <v>9.26</v>
      </c>
      <c r="F26" s="36">
        <v>11.271543999999999</v>
      </c>
      <c r="G26" s="36">
        <v>11.49</v>
      </c>
      <c r="H26" s="47" t="s">
        <v>9</v>
      </c>
      <c r="I26" s="41" t="s">
        <v>31</v>
      </c>
    </row>
    <row r="27" spans="1:9" s="8" customFormat="1" ht="22.5" customHeight="1">
      <c r="A27" s="15" t="s">
        <v>30</v>
      </c>
      <c r="B27" s="19">
        <f t="shared" si="2"/>
        <v>62.93237</v>
      </c>
      <c r="C27" s="19">
        <v>6.6392</v>
      </c>
      <c r="D27" s="19">
        <v>14.0956</v>
      </c>
      <c r="E27" s="19">
        <v>15.14</v>
      </c>
      <c r="F27" s="19">
        <v>14.657570000000002</v>
      </c>
      <c r="G27" s="19">
        <v>12.4</v>
      </c>
      <c r="H27" s="13" t="s">
        <v>9</v>
      </c>
      <c r="I27" s="42" t="s">
        <v>31</v>
      </c>
    </row>
    <row r="28" spans="1:9" s="12" customFormat="1" ht="22.5" customHeight="1">
      <c r="A28" s="31" t="s">
        <v>22</v>
      </c>
      <c r="B28" s="32">
        <f t="shared" si="2"/>
        <v>3407.8199099999997</v>
      </c>
      <c r="C28" s="32">
        <f>SUM(C30:C41)</f>
        <v>735.4599099999999</v>
      </c>
      <c r="D28" s="32">
        <f>SUM(D30:D41)</f>
        <v>625.7181000000002</v>
      </c>
      <c r="E28" s="32">
        <f>SUM(E30:E41)</f>
        <v>606.5584</v>
      </c>
      <c r="F28" s="32">
        <f>SUM(F30:F41)</f>
        <v>738.3883999999999</v>
      </c>
      <c r="G28" s="32">
        <f>SUM(G30:G41)</f>
        <v>701.6950999999999</v>
      </c>
      <c r="H28" s="10">
        <v>0</v>
      </c>
      <c r="I28" s="40">
        <v>0</v>
      </c>
    </row>
    <row r="29" spans="1:9" s="12" customFormat="1" ht="22.5" customHeight="1">
      <c r="A29" s="34" t="s">
        <v>23</v>
      </c>
      <c r="B29" s="33">
        <f aca="true" t="shared" si="3" ref="B29:G29">(B28/B$19)</f>
        <v>0.8379722326099439</v>
      </c>
      <c r="C29" s="33">
        <f t="shared" si="3"/>
        <v>0.8585671891012735</v>
      </c>
      <c r="D29" s="33">
        <f t="shared" si="3"/>
        <v>0.8511111392222209</v>
      </c>
      <c r="E29" s="33">
        <f t="shared" si="3"/>
        <v>0.8424674962471097</v>
      </c>
      <c r="F29" s="33">
        <f t="shared" si="3"/>
        <v>0.8519719214904217</v>
      </c>
      <c r="G29" s="33">
        <f t="shared" si="3"/>
        <v>0.7899351183717652</v>
      </c>
      <c r="H29" s="10">
        <v>0</v>
      </c>
      <c r="I29" s="40">
        <v>0</v>
      </c>
    </row>
    <row r="30" spans="1:10" s="8" customFormat="1" ht="22.5" customHeight="1">
      <c r="A30" s="58" t="s">
        <v>24</v>
      </c>
      <c r="B30" s="36">
        <f t="shared" si="2"/>
        <v>32.463800000000006</v>
      </c>
      <c r="C30" s="36">
        <v>7.55</v>
      </c>
      <c r="D30" s="36">
        <v>5.61</v>
      </c>
      <c r="E30" s="36">
        <v>6.26</v>
      </c>
      <c r="F30" s="36">
        <v>6.5438</v>
      </c>
      <c r="G30" s="36">
        <v>6.5</v>
      </c>
      <c r="H30" s="47" t="s">
        <v>9</v>
      </c>
      <c r="I30" s="41" t="s">
        <v>31</v>
      </c>
      <c r="J30" s="14"/>
    </row>
    <row r="31" spans="1:9" s="8" customFormat="1" ht="39.75" customHeight="1">
      <c r="A31" s="56" t="s">
        <v>49</v>
      </c>
      <c r="B31" s="19">
        <f t="shared" si="2"/>
        <v>2029.5099999999998</v>
      </c>
      <c r="C31" s="19">
        <v>426.82</v>
      </c>
      <c r="D31" s="19">
        <v>366</v>
      </c>
      <c r="E31" s="19">
        <v>364.8</v>
      </c>
      <c r="F31" s="19">
        <v>433.14</v>
      </c>
      <c r="G31" s="19">
        <v>438.75</v>
      </c>
      <c r="H31" s="13" t="s">
        <v>10</v>
      </c>
      <c r="I31" s="43" t="s">
        <v>11</v>
      </c>
    </row>
    <row r="32" spans="1:9" s="8" customFormat="1" ht="39.75" customHeight="1">
      <c r="A32" s="57" t="s">
        <v>50</v>
      </c>
      <c r="B32" s="36">
        <f t="shared" si="2"/>
        <v>619.5899999999999</v>
      </c>
      <c r="C32" s="36">
        <v>130.921</v>
      </c>
      <c r="D32" s="36">
        <v>113.46</v>
      </c>
      <c r="E32" s="36">
        <v>113.15</v>
      </c>
      <c r="F32" s="36">
        <v>159.49</v>
      </c>
      <c r="G32" s="36">
        <v>102.569</v>
      </c>
      <c r="H32" s="47" t="s">
        <v>10</v>
      </c>
      <c r="I32" s="44" t="s">
        <v>11</v>
      </c>
    </row>
    <row r="33" spans="1:9" s="8" customFormat="1" ht="22.5" customHeight="1">
      <c r="A33" s="59" t="s">
        <v>26</v>
      </c>
      <c r="B33" s="19">
        <f t="shared" si="2"/>
        <v>73.48400000000001</v>
      </c>
      <c r="C33" s="19">
        <v>17.934</v>
      </c>
      <c r="D33" s="19">
        <v>14.919</v>
      </c>
      <c r="E33" s="19">
        <v>13.112</v>
      </c>
      <c r="F33" s="19">
        <v>14.042</v>
      </c>
      <c r="G33" s="19">
        <v>13.477</v>
      </c>
      <c r="H33" s="13" t="s">
        <v>10</v>
      </c>
      <c r="I33" s="43" t="s">
        <v>11</v>
      </c>
    </row>
    <row r="34" spans="1:9" s="8" customFormat="1" ht="22.5" customHeight="1">
      <c r="A34" s="60" t="s">
        <v>25</v>
      </c>
      <c r="B34" s="36">
        <f t="shared" si="2"/>
        <v>145.981</v>
      </c>
      <c r="C34" s="36">
        <v>35.261</v>
      </c>
      <c r="D34" s="36">
        <v>21.44</v>
      </c>
      <c r="E34" s="37">
        <v>20.81</v>
      </c>
      <c r="F34" s="36">
        <v>33.937</v>
      </c>
      <c r="G34" s="36">
        <v>34.533</v>
      </c>
      <c r="H34" s="47" t="s">
        <v>10</v>
      </c>
      <c r="I34" s="44" t="s">
        <v>11</v>
      </c>
    </row>
    <row r="35" spans="1:9" s="8" customFormat="1" ht="22.5" customHeight="1">
      <c r="A35" s="59" t="s">
        <v>38</v>
      </c>
      <c r="B35" s="19">
        <f t="shared" si="2"/>
        <v>136.95</v>
      </c>
      <c r="C35" s="19">
        <v>27.375</v>
      </c>
      <c r="D35" s="19">
        <v>27.45</v>
      </c>
      <c r="E35" s="20">
        <v>27.375</v>
      </c>
      <c r="F35" s="19">
        <v>27.375</v>
      </c>
      <c r="G35" s="19">
        <v>27.375</v>
      </c>
      <c r="H35" s="13" t="s">
        <v>10</v>
      </c>
      <c r="I35" s="43" t="s">
        <v>11</v>
      </c>
    </row>
    <row r="36" spans="1:9" s="8" customFormat="1" ht="22.5" customHeight="1">
      <c r="A36" s="61" t="s">
        <v>27</v>
      </c>
      <c r="B36" s="36">
        <f t="shared" si="2"/>
        <v>64.869</v>
      </c>
      <c r="C36" s="36">
        <v>17.168</v>
      </c>
      <c r="D36" s="36">
        <v>6.113</v>
      </c>
      <c r="E36" s="36" t="s">
        <v>36</v>
      </c>
      <c r="F36" s="36">
        <v>18.382</v>
      </c>
      <c r="G36" s="36">
        <v>23.206</v>
      </c>
      <c r="H36" s="47" t="s">
        <v>10</v>
      </c>
      <c r="I36" s="44" t="s">
        <v>11</v>
      </c>
    </row>
    <row r="37" spans="1:9" s="8" customFormat="1" ht="22.5" customHeight="1">
      <c r="A37" s="62" t="s">
        <v>12</v>
      </c>
      <c r="B37" s="19">
        <f t="shared" si="2"/>
        <v>21.195</v>
      </c>
      <c r="C37" s="19">
        <v>2.426</v>
      </c>
      <c r="D37" s="19">
        <v>4.1077</v>
      </c>
      <c r="E37" s="19">
        <v>4.6337</v>
      </c>
      <c r="F37" s="19">
        <v>5.0138</v>
      </c>
      <c r="G37" s="19">
        <v>5.0138</v>
      </c>
      <c r="H37" s="13" t="s">
        <v>10</v>
      </c>
      <c r="I37" s="42" t="s">
        <v>13</v>
      </c>
    </row>
    <row r="38" spans="1:9" s="8" customFormat="1" ht="22.5" customHeight="1">
      <c r="A38" s="58" t="s">
        <v>14</v>
      </c>
      <c r="B38" s="36">
        <f t="shared" si="2"/>
        <v>12.77461</v>
      </c>
      <c r="C38" s="36">
        <v>4.085909999999999</v>
      </c>
      <c r="D38" s="36">
        <v>2.4844</v>
      </c>
      <c r="E38" s="36">
        <v>2.1677</v>
      </c>
      <c r="F38" s="36">
        <v>2.0183</v>
      </c>
      <c r="G38" s="36">
        <v>2.0183</v>
      </c>
      <c r="H38" s="47" t="s">
        <v>10</v>
      </c>
      <c r="I38" s="41" t="s">
        <v>13</v>
      </c>
    </row>
    <row r="39" spans="1:9" s="8" customFormat="1" ht="22.5" customHeight="1">
      <c r="A39" s="62" t="s">
        <v>39</v>
      </c>
      <c r="B39" s="19">
        <f t="shared" si="2"/>
        <v>72.896</v>
      </c>
      <c r="C39" s="19">
        <v>14.515</v>
      </c>
      <c r="D39" s="19">
        <v>14.591</v>
      </c>
      <c r="E39" s="19">
        <v>14.6</v>
      </c>
      <c r="F39" s="19">
        <v>14.59</v>
      </c>
      <c r="G39" s="19">
        <v>14.6</v>
      </c>
      <c r="H39" s="13" t="s">
        <v>10</v>
      </c>
      <c r="I39" s="43" t="s">
        <v>11</v>
      </c>
    </row>
    <row r="40" spans="1:9" s="8" customFormat="1" ht="22.5" customHeight="1">
      <c r="A40" s="63" t="s">
        <v>28</v>
      </c>
      <c r="B40" s="36">
        <f t="shared" si="2"/>
        <v>196.0275</v>
      </c>
      <c r="C40" s="36">
        <v>51.24</v>
      </c>
      <c r="D40" s="36">
        <v>48.45</v>
      </c>
      <c r="E40" s="36">
        <v>39.13</v>
      </c>
      <c r="F40" s="36">
        <v>23.5595</v>
      </c>
      <c r="G40" s="36">
        <v>33.648</v>
      </c>
      <c r="H40" s="47" t="s">
        <v>10</v>
      </c>
      <c r="I40" s="44" t="s">
        <v>11</v>
      </c>
    </row>
    <row r="41" spans="1:9" s="8" customFormat="1" ht="22.5" customHeight="1">
      <c r="A41" s="67" t="s">
        <v>62</v>
      </c>
      <c r="B41" s="68">
        <f t="shared" si="2"/>
        <v>2.0789999999999997</v>
      </c>
      <c r="C41" s="68">
        <v>0.164</v>
      </c>
      <c r="D41" s="68">
        <v>1.093</v>
      </c>
      <c r="E41" s="68">
        <v>0.52</v>
      </c>
      <c r="F41" s="68">
        <v>0.297</v>
      </c>
      <c r="G41" s="68">
        <v>0.005</v>
      </c>
      <c r="H41" s="69" t="s">
        <v>10</v>
      </c>
      <c r="I41" s="43" t="s">
        <v>11</v>
      </c>
    </row>
    <row r="42" spans="1:9" s="8" customFormat="1" ht="18" customHeight="1">
      <c r="A42" s="23"/>
      <c r="B42" s="55"/>
      <c r="C42" s="55"/>
      <c r="D42" s="55"/>
      <c r="E42" s="55"/>
      <c r="F42" s="55"/>
      <c r="G42" s="55"/>
      <c r="H42" s="42"/>
      <c r="I42" s="43"/>
    </row>
    <row r="43" spans="1:9" s="8" customFormat="1" ht="16.5" customHeight="1">
      <c r="A43" s="23"/>
      <c r="B43" s="55"/>
      <c r="C43" s="55"/>
      <c r="D43" s="55"/>
      <c r="E43" s="55"/>
      <c r="F43" s="55"/>
      <c r="G43" s="55"/>
      <c r="H43" s="42"/>
      <c r="I43" s="43"/>
    </row>
    <row r="44" spans="1:9" s="8" customFormat="1" ht="16.5" customHeight="1">
      <c r="A44" s="23"/>
      <c r="B44" s="55"/>
      <c r="C44" s="55"/>
      <c r="D44" s="55"/>
      <c r="E44" s="55"/>
      <c r="F44" s="55"/>
      <c r="G44" s="55"/>
      <c r="H44" s="42"/>
      <c r="I44" s="43"/>
    </row>
    <row r="45" spans="1:9" s="8" customFormat="1" ht="16.5" customHeight="1">
      <c r="A45" s="23"/>
      <c r="B45" s="55"/>
      <c r="C45" s="55"/>
      <c r="D45" s="55"/>
      <c r="E45" s="55"/>
      <c r="F45" s="55"/>
      <c r="G45" s="55"/>
      <c r="H45" s="42"/>
      <c r="I45" s="43"/>
    </row>
    <row r="46" spans="1:9" s="8" customFormat="1" ht="16.5" customHeight="1">
      <c r="A46" s="23"/>
      <c r="B46" s="55"/>
      <c r="C46" s="55"/>
      <c r="D46" s="55"/>
      <c r="E46" s="55"/>
      <c r="F46" s="55"/>
      <c r="G46" s="55"/>
      <c r="H46" s="42"/>
      <c r="I46" s="43"/>
    </row>
    <row r="47" spans="1:9" ht="21.75" thickBot="1">
      <c r="A47" s="72" t="s">
        <v>59</v>
      </c>
      <c r="B47" s="72"/>
      <c r="C47" s="73"/>
      <c r="D47" s="73"/>
      <c r="E47" s="73"/>
      <c r="F47" s="73"/>
      <c r="G47" s="73"/>
      <c r="H47" s="73"/>
      <c r="I47" s="73"/>
    </row>
    <row r="48" spans="1:9" s="8" customFormat="1" ht="22.5" customHeight="1">
      <c r="A48" s="74" t="s">
        <v>2</v>
      </c>
      <c r="B48" s="25"/>
      <c r="C48" s="76" t="s">
        <v>3</v>
      </c>
      <c r="D48" s="77"/>
      <c r="E48" s="77"/>
      <c r="F48" s="77"/>
      <c r="G48" s="78"/>
      <c r="H48" s="79" t="s">
        <v>4</v>
      </c>
      <c r="I48" s="70" t="s">
        <v>5</v>
      </c>
    </row>
    <row r="49" spans="1:9" s="8" customFormat="1" ht="22.5" customHeight="1">
      <c r="A49" s="75"/>
      <c r="B49" s="26" t="s">
        <v>41</v>
      </c>
      <c r="C49" s="18" t="s">
        <v>33</v>
      </c>
      <c r="D49" s="18" t="s">
        <v>34</v>
      </c>
      <c r="E49" s="18" t="s">
        <v>35</v>
      </c>
      <c r="F49" s="18" t="s">
        <v>53</v>
      </c>
      <c r="G49" s="18" t="s">
        <v>54</v>
      </c>
      <c r="H49" s="80"/>
      <c r="I49" s="71"/>
    </row>
    <row r="50" spans="1:9" s="12" customFormat="1" ht="22.5" customHeight="1">
      <c r="A50" s="31" t="s">
        <v>15</v>
      </c>
      <c r="B50" s="32">
        <f>SUM(C50:G50)</f>
        <v>68.9619</v>
      </c>
      <c r="C50" s="32">
        <f>SUM(C52:C54)</f>
        <v>9.2468</v>
      </c>
      <c r="D50" s="32">
        <f>SUM(D52:D54)</f>
        <v>7.3915</v>
      </c>
      <c r="E50" s="32">
        <f>SUM(E52:E54)</f>
        <v>2.8400000000000003</v>
      </c>
      <c r="F50" s="32">
        <f>SUM(F52:F54)</f>
        <v>12.6441</v>
      </c>
      <c r="G50" s="32">
        <f>SUM(G52:G54)</f>
        <v>36.8395</v>
      </c>
      <c r="H50" s="10">
        <v>0</v>
      </c>
      <c r="I50" s="40">
        <v>0</v>
      </c>
    </row>
    <row r="51" spans="1:9" s="8" customFormat="1" ht="22.5" customHeight="1">
      <c r="A51" s="31" t="s">
        <v>7</v>
      </c>
      <c r="B51" s="33">
        <f aca="true" t="shared" si="4" ref="B51:G51">(B50/B$19)</f>
        <v>0.016957515019631334</v>
      </c>
      <c r="C51" s="33">
        <f t="shared" si="4"/>
        <v>0.010794604812900892</v>
      </c>
      <c r="D51" s="33">
        <f t="shared" si="4"/>
        <v>0.010054029099623368</v>
      </c>
      <c r="E51" s="33">
        <f t="shared" si="4"/>
        <v>0.003944562781327885</v>
      </c>
      <c r="F51" s="33">
        <f t="shared" si="4"/>
        <v>0.014589094536854915</v>
      </c>
      <c r="G51" s="33">
        <f t="shared" si="4"/>
        <v>0.04147216475254943</v>
      </c>
      <c r="H51" s="10">
        <v>0</v>
      </c>
      <c r="I51" s="40">
        <v>0</v>
      </c>
    </row>
    <row r="52" spans="1:9" s="8" customFormat="1" ht="22.5" customHeight="1">
      <c r="A52" s="58" t="s">
        <v>61</v>
      </c>
      <c r="B52" s="36">
        <f>SUM(C52:G52)</f>
        <v>55.73949999999999</v>
      </c>
      <c r="C52" s="36">
        <v>6.77</v>
      </c>
      <c r="D52" s="36">
        <v>4.68</v>
      </c>
      <c r="E52" s="36">
        <v>0.58</v>
      </c>
      <c r="F52" s="36">
        <v>10.24</v>
      </c>
      <c r="G52" s="36">
        <v>33.4695</v>
      </c>
      <c r="H52" s="47" t="s">
        <v>10</v>
      </c>
      <c r="I52" s="41" t="s">
        <v>16</v>
      </c>
    </row>
    <row r="53" spans="1:9" s="12" customFormat="1" ht="22.5" customHeight="1">
      <c r="A53" s="64" t="s">
        <v>42</v>
      </c>
      <c r="B53" s="27">
        <f>SUM(C53:G53)</f>
        <v>9.1513</v>
      </c>
      <c r="C53" s="27">
        <v>2.4634</v>
      </c>
      <c r="D53" s="27">
        <v>1.7897</v>
      </c>
      <c r="E53" s="27">
        <v>1.33</v>
      </c>
      <c r="F53" s="27">
        <v>2.2582</v>
      </c>
      <c r="G53" s="27">
        <v>1.31</v>
      </c>
      <c r="H53" s="48" t="s">
        <v>44</v>
      </c>
      <c r="I53" s="45" t="s">
        <v>31</v>
      </c>
    </row>
    <row r="54" spans="1:9" s="12" customFormat="1" ht="22.5" customHeight="1">
      <c r="A54" s="58" t="s">
        <v>43</v>
      </c>
      <c r="B54" s="36">
        <f>SUM(C54:G54)</f>
        <v>4.0710999999999995</v>
      </c>
      <c r="C54" s="36">
        <v>0.0134</v>
      </c>
      <c r="D54" s="36">
        <v>0.9218</v>
      </c>
      <c r="E54" s="36">
        <v>0.93</v>
      </c>
      <c r="F54" s="36">
        <v>0.1459</v>
      </c>
      <c r="G54" s="36">
        <v>2.06</v>
      </c>
      <c r="H54" s="49" t="s">
        <v>44</v>
      </c>
      <c r="I54" s="41" t="s">
        <v>31</v>
      </c>
    </row>
    <row r="55" spans="1:9" s="8" customFormat="1" ht="22.5" customHeight="1">
      <c r="A55" s="31" t="s">
        <v>17</v>
      </c>
      <c r="B55" s="32">
        <f>SUM(C55:G55)</f>
        <v>439.96999999999997</v>
      </c>
      <c r="C55" s="32">
        <f>SUM(C57:C61)</f>
        <v>94.76</v>
      </c>
      <c r="D55" s="32">
        <f>SUM(D57:D61)</f>
        <v>76.87</v>
      </c>
      <c r="E55" s="32">
        <f>SUM(E57:E61)</f>
        <v>86.18</v>
      </c>
      <c r="F55" s="32">
        <f>SUM(F57:F61)</f>
        <v>89.72</v>
      </c>
      <c r="G55" s="32">
        <f>SUM(G57:G61)</f>
        <v>92.44000000000001</v>
      </c>
      <c r="H55" s="10">
        <v>0</v>
      </c>
      <c r="I55" s="40">
        <v>0</v>
      </c>
    </row>
    <row r="56" spans="1:9" s="8" customFormat="1" ht="22.5" customHeight="1">
      <c r="A56" s="31" t="s">
        <v>7</v>
      </c>
      <c r="B56" s="33">
        <f aca="true" t="shared" si="5" ref="B56:G56">(B55/B$19)</f>
        <v>0.10818724372714784</v>
      </c>
      <c r="C56" s="33">
        <f t="shared" si="5"/>
        <v>0.11062170178553538</v>
      </c>
      <c r="D56" s="33">
        <f t="shared" si="5"/>
        <v>0.10455972629209881</v>
      </c>
      <c r="E56" s="33">
        <f t="shared" si="5"/>
        <v>0.11969803538550602</v>
      </c>
      <c r="F56" s="33">
        <f t="shared" si="5"/>
        <v>0.10352129149932561</v>
      </c>
      <c r="G56" s="33">
        <f t="shared" si="5"/>
        <v>0.10406457497321273</v>
      </c>
      <c r="H56" s="10">
        <v>0</v>
      </c>
      <c r="I56" s="40">
        <v>0</v>
      </c>
    </row>
    <row r="57" spans="1:9" s="8" customFormat="1" ht="22.5" customHeight="1">
      <c r="A57" s="65" t="s">
        <v>51</v>
      </c>
      <c r="B57" s="36">
        <f>SUM(C57:G57)</f>
        <v>99.76</v>
      </c>
      <c r="C57" s="36">
        <v>18.94</v>
      </c>
      <c r="D57" s="36">
        <v>17.03</v>
      </c>
      <c r="E57" s="36">
        <v>19.24</v>
      </c>
      <c r="F57" s="36">
        <v>20.85</v>
      </c>
      <c r="G57" s="36">
        <v>23.7</v>
      </c>
      <c r="H57" s="47" t="s">
        <v>10</v>
      </c>
      <c r="I57" s="41" t="s">
        <v>18</v>
      </c>
    </row>
    <row r="58" spans="1:9" s="8" customFormat="1" ht="22.5" customHeight="1">
      <c r="A58" s="62" t="s">
        <v>37</v>
      </c>
      <c r="B58" s="19">
        <f>SUM(C58:G58)</f>
        <v>165.82</v>
      </c>
      <c r="C58" s="19">
        <v>32.85</v>
      </c>
      <c r="D58" s="19">
        <v>31.73</v>
      </c>
      <c r="E58" s="19">
        <v>32.91</v>
      </c>
      <c r="F58" s="19">
        <v>34.36</v>
      </c>
      <c r="G58" s="19">
        <v>33.97</v>
      </c>
      <c r="H58" s="13" t="s">
        <v>10</v>
      </c>
      <c r="I58" s="42" t="s">
        <v>32</v>
      </c>
    </row>
    <row r="59" spans="1:9" s="8" customFormat="1" ht="22.5" customHeight="1">
      <c r="A59" s="58" t="s">
        <v>19</v>
      </c>
      <c r="B59" s="36">
        <f>SUM(C59:G59)</f>
        <v>92.86</v>
      </c>
      <c r="C59" s="36">
        <v>22.46</v>
      </c>
      <c r="D59" s="36">
        <v>13.69</v>
      </c>
      <c r="E59" s="36">
        <v>19.23</v>
      </c>
      <c r="F59" s="36">
        <v>19.43</v>
      </c>
      <c r="G59" s="36">
        <v>18.05</v>
      </c>
      <c r="H59" s="47" t="s">
        <v>10</v>
      </c>
      <c r="I59" s="41" t="s">
        <v>18</v>
      </c>
    </row>
    <row r="60" spans="1:9" s="8" customFormat="1" ht="22.5" customHeight="1">
      <c r="A60" s="62" t="s">
        <v>20</v>
      </c>
      <c r="B60" s="19">
        <f>SUM(C60:G60)</f>
        <v>51.21</v>
      </c>
      <c r="C60" s="19">
        <v>13.28</v>
      </c>
      <c r="D60" s="19">
        <v>8.57</v>
      </c>
      <c r="E60" s="19">
        <v>8.98</v>
      </c>
      <c r="F60" s="19">
        <v>9.7</v>
      </c>
      <c r="G60" s="19">
        <v>10.68</v>
      </c>
      <c r="H60" s="13" t="s">
        <v>10</v>
      </c>
      <c r="I60" s="42" t="s">
        <v>18</v>
      </c>
    </row>
    <row r="61" spans="1:9" s="8" customFormat="1" ht="22.5" customHeight="1">
      <c r="A61" s="66" t="s">
        <v>21</v>
      </c>
      <c r="B61" s="38">
        <f>SUM(C61:G61)</f>
        <v>30.319999999999997</v>
      </c>
      <c r="C61" s="38">
        <v>7.23</v>
      </c>
      <c r="D61" s="38">
        <v>5.85</v>
      </c>
      <c r="E61" s="38">
        <v>5.82</v>
      </c>
      <c r="F61" s="38">
        <v>5.38</v>
      </c>
      <c r="G61" s="38">
        <v>6.04</v>
      </c>
      <c r="H61" s="50" t="s">
        <v>10</v>
      </c>
      <c r="I61" s="46" t="s">
        <v>18</v>
      </c>
    </row>
    <row r="62" spans="1:9" s="7" customFormat="1" ht="22.5" customHeight="1">
      <c r="A62" s="81" t="s">
        <v>1</v>
      </c>
      <c r="B62" s="81"/>
      <c r="C62" s="82"/>
      <c r="D62" s="82"/>
      <c r="E62" s="16"/>
      <c r="F62" s="16"/>
      <c r="G62" s="8"/>
      <c r="H62" s="28" t="s">
        <v>45</v>
      </c>
      <c r="I62" s="8"/>
    </row>
    <row r="63" spans="1:12" s="7" customFormat="1" ht="22.5" customHeight="1">
      <c r="A63" s="8" t="s">
        <v>57</v>
      </c>
      <c r="B63" s="8"/>
      <c r="C63" s="16"/>
      <c r="D63" s="16"/>
      <c r="E63" s="16"/>
      <c r="F63" s="16"/>
      <c r="G63" s="16"/>
      <c r="H63" s="16"/>
      <c r="I63" s="16"/>
      <c r="J63"/>
      <c r="K63"/>
      <c r="L63"/>
    </row>
    <row r="64" spans="1:9" ht="22.5" customHeight="1">
      <c r="A64" s="8" t="s">
        <v>58</v>
      </c>
      <c r="B64" s="8"/>
      <c r="C64" s="7"/>
      <c r="D64" s="7"/>
      <c r="E64" s="7"/>
      <c r="F64" s="7"/>
      <c r="G64" s="7"/>
      <c r="H64" s="17"/>
      <c r="I64" s="17"/>
    </row>
    <row r="65" spans="1:2" ht="22.5" customHeight="1">
      <c r="A65" s="8" t="s">
        <v>40</v>
      </c>
      <c r="B65" s="8"/>
    </row>
  </sheetData>
  <sheetProtection/>
  <mergeCells count="12">
    <mergeCell ref="A62:D62"/>
    <mergeCell ref="A1:I1"/>
    <mergeCell ref="A16:I16"/>
    <mergeCell ref="A17:A18"/>
    <mergeCell ref="C17:G17"/>
    <mergeCell ref="H17:H18"/>
    <mergeCell ref="I17:I18"/>
    <mergeCell ref="A47:I47"/>
    <mergeCell ref="A48:A49"/>
    <mergeCell ref="C48:G48"/>
    <mergeCell ref="H48:H49"/>
    <mergeCell ref="I48:I49"/>
  </mergeCells>
  <printOptions/>
  <pageMargins left="0.5905511811023623" right="0.5905511811023623" top="0.1968503937007874" bottom="0.11811023622047245" header="0.5118110236220472" footer="0"/>
  <pageSetup fitToHeight="0" fitToWidth="1" horizontalDpi="300" verticalDpi="300" orientation="portrait" paperSize="9" scale="88" r:id="rId2"/>
  <headerFooter alignWithMargins="0">
    <oddFooter>&amp;Csta365-&amp;P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1:Q6"/>
  <sheetViews>
    <sheetView zoomScalePageLayoutView="0" workbookViewId="0" topLeftCell="A1">
      <selection activeCell="B26" sqref="B26"/>
    </sheetView>
  </sheetViews>
  <sheetFormatPr defaultColWidth="9.00390625" defaultRowHeight="16.5"/>
  <cols>
    <col min="1" max="1" width="17.75390625" style="0" customWidth="1"/>
  </cols>
  <sheetData>
    <row r="1" spans="13:17" ht="16.5">
      <c r="M1" t="s">
        <v>46</v>
      </c>
      <c r="N1" t="s">
        <v>47</v>
      </c>
      <c r="O1" t="s">
        <v>48</v>
      </c>
      <c r="P1" t="s">
        <v>52</v>
      </c>
      <c r="Q1" t="s">
        <v>56</v>
      </c>
    </row>
    <row r="2" spans="12:17" ht="16.5">
      <c r="L2" s="11" t="s">
        <v>22</v>
      </c>
      <c r="M2" s="24">
        <v>735.4599099999999</v>
      </c>
      <c r="N2" s="24">
        <v>625.7181000000002</v>
      </c>
      <c r="O2" s="24">
        <v>606.5584</v>
      </c>
      <c r="P2" s="24">
        <v>738.3883999999999</v>
      </c>
      <c r="Q2" s="24">
        <v>701.6950999999999</v>
      </c>
    </row>
    <row r="3" spans="12:17" ht="16.5">
      <c r="L3" s="11" t="s">
        <v>17</v>
      </c>
      <c r="M3" s="24">
        <v>94.76</v>
      </c>
      <c r="N3" s="24">
        <v>76.87</v>
      </c>
      <c r="O3" s="24">
        <v>86.18</v>
      </c>
      <c r="P3" s="24">
        <v>89.72</v>
      </c>
      <c r="Q3" s="24">
        <v>92.44000000000001</v>
      </c>
    </row>
    <row r="4" spans="12:17" ht="16.5">
      <c r="L4" s="11" t="s">
        <v>8</v>
      </c>
      <c r="M4" s="24">
        <v>17.1464</v>
      </c>
      <c r="N4" s="24">
        <v>25.1983</v>
      </c>
      <c r="O4" s="24">
        <v>24.4</v>
      </c>
      <c r="P4" s="24">
        <v>25.929114</v>
      </c>
      <c r="Q4" s="24">
        <v>23.89</v>
      </c>
    </row>
    <row r="5" spans="12:17" ht="16.5">
      <c r="L5" s="11" t="s">
        <v>15</v>
      </c>
      <c r="M5" s="24">
        <v>9.2468</v>
      </c>
      <c r="N5" s="24">
        <v>7.3915</v>
      </c>
      <c r="O5" s="24">
        <v>2.8400000000000003</v>
      </c>
      <c r="P5" s="24">
        <v>12.6441</v>
      </c>
      <c r="Q5" s="24">
        <v>36.8395</v>
      </c>
    </row>
    <row r="6" spans="12:17" ht="16.5">
      <c r="L6" s="11" t="s">
        <v>65</v>
      </c>
      <c r="M6" s="24">
        <v>0</v>
      </c>
      <c r="N6" s="24">
        <v>0</v>
      </c>
      <c r="O6" s="24">
        <v>0</v>
      </c>
      <c r="P6" s="24">
        <v>0</v>
      </c>
      <c r="Q6" s="24">
        <v>11.271543999999999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A120120</dc:creator>
  <cp:keywords/>
  <dc:description/>
  <cp:lastModifiedBy>張佩宜</cp:lastModifiedBy>
  <cp:lastPrinted>2020-05-06T02:48:50Z</cp:lastPrinted>
  <dcterms:created xsi:type="dcterms:W3CDTF">2015-04-30T06:52:37Z</dcterms:created>
  <dcterms:modified xsi:type="dcterms:W3CDTF">2020-05-06T03:19:23Z</dcterms:modified>
  <cp:category/>
  <cp:version/>
  <cp:contentType/>
  <cp:contentStatus/>
</cp:coreProperties>
</file>