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90" yWindow="50" windowWidth="9610" windowHeight="7370" tabRatio="628" activeTab="0"/>
  </bookViews>
  <sheets>
    <sheet name="現有防洪(河堤)" sheetId="1" r:id="rId1"/>
    <sheet name="環境" sheetId="2" r:id="rId2"/>
    <sheet name="歲修" sheetId="3" r:id="rId3"/>
    <sheet name="防災減災" sheetId="4" r:id="rId4"/>
    <sheet name="修復" sheetId="5" r:id="rId5"/>
    <sheet name="維護" sheetId="6" r:id="rId6"/>
    <sheet name="受災" sheetId="7" r:id="rId7"/>
  </sheets>
  <definedNames>
    <definedName name="_xlnm.Print_Area" localSheetId="3">'防災減災'!$A$1:$H$40</definedName>
    <definedName name="_xlnm.Print_Area" localSheetId="6">'受災'!$A$1:$H$41</definedName>
    <definedName name="_xlnm.Print_Area" localSheetId="4">'修復'!$A$1:$H$42</definedName>
    <definedName name="_xlnm.Print_Area" localSheetId="0">'現有防洪(河堤)'!$A$1:$H$40</definedName>
    <definedName name="_xlnm.Print_Area" localSheetId="2">'歲修'!$A$1:$H$41</definedName>
    <definedName name="_xlnm.Print_Area" localSheetId="5">'維護'!$A$1:$H$43</definedName>
    <definedName name="_xlnm.Print_Area" localSheetId="1">'環境'!$A$1:$H$45</definedName>
  </definedNames>
  <calcPr fullCalcOnLoad="1"/>
</workbook>
</file>

<file path=xl/sharedStrings.xml><?xml version="1.0" encoding="utf-8"?>
<sst xmlns="http://schemas.openxmlformats.org/spreadsheetml/2006/main" count="129" uniqueCount="83">
  <si>
    <t>雲林縣</t>
  </si>
  <si>
    <t>苗栗縣</t>
  </si>
  <si>
    <t>屏東縣</t>
  </si>
  <si>
    <t>南投縣</t>
  </si>
  <si>
    <t>花蓮縣</t>
  </si>
  <si>
    <t>臺東縣</t>
  </si>
  <si>
    <t>宜蘭縣</t>
  </si>
  <si>
    <t>新竹縣</t>
  </si>
  <si>
    <t>彰化縣</t>
  </si>
  <si>
    <t>嘉義縣</t>
  </si>
  <si>
    <t>基隆市</t>
  </si>
  <si>
    <t>新竹市</t>
  </si>
  <si>
    <t>臺中市</t>
  </si>
  <si>
    <t>嘉義市</t>
  </si>
  <si>
    <t>臺南市</t>
  </si>
  <si>
    <t>總計</t>
  </si>
  <si>
    <t>堤防</t>
  </si>
  <si>
    <t>護岸</t>
  </si>
  <si>
    <t>臺北市</t>
  </si>
  <si>
    <t xml:space="preserve"> </t>
  </si>
  <si>
    <t xml:space="preserve"> (一)現有河川防洪設施</t>
  </si>
  <si>
    <t xml:space="preserve"> (二)河川環境改善工程</t>
  </si>
  <si>
    <t xml:space="preserve"> (三)河川歲修工程</t>
  </si>
  <si>
    <t xml:space="preserve"> (四)河川防災減災工程</t>
  </si>
  <si>
    <t xml:space="preserve"> (五)河川災修及搶修工程</t>
  </si>
  <si>
    <t>新北市</t>
  </si>
  <si>
    <t>高雄市</t>
  </si>
  <si>
    <t xml:space="preserve"> (七)河川防洪設施受損情形</t>
  </si>
  <si>
    <t>嘉義縣</t>
  </si>
  <si>
    <t>彰化縣</t>
  </si>
  <si>
    <t>堤防</t>
  </si>
  <si>
    <t>護岸</t>
  </si>
  <si>
    <t xml:space="preserve"> (六)河川構造物維護管理</t>
  </si>
  <si>
    <t>堤　　防</t>
  </si>
  <si>
    <t>護　　岸</t>
  </si>
  <si>
    <t>苗栗縣</t>
  </si>
  <si>
    <t>臺東縣</t>
  </si>
  <si>
    <t>新北市</t>
  </si>
  <si>
    <t>臺中市</t>
  </si>
  <si>
    <t>臺東縣</t>
  </si>
  <si>
    <t>南投縣</t>
  </si>
  <si>
    <t>雲林縣</t>
  </si>
  <si>
    <t>臺南市</t>
  </si>
  <si>
    <t>臺中市</t>
  </si>
  <si>
    <t>苗栗縣</t>
  </si>
  <si>
    <t>桃園市</t>
  </si>
  <si>
    <t>臺中市</t>
  </si>
  <si>
    <t>臺北市</t>
  </si>
  <si>
    <t>屏東縣</t>
  </si>
  <si>
    <t>新竹縣</t>
  </si>
  <si>
    <t>桃園市</t>
  </si>
  <si>
    <t>臺南市</t>
  </si>
  <si>
    <t>屏東縣</t>
  </si>
  <si>
    <t>高雄市</t>
  </si>
  <si>
    <t>新北市</t>
  </si>
  <si>
    <t>臺北市</t>
  </si>
  <si>
    <t>嘉義市</t>
  </si>
  <si>
    <t>南投縣</t>
  </si>
  <si>
    <t>雲林縣</t>
  </si>
  <si>
    <t>其他</t>
  </si>
  <si>
    <t>臺北市</t>
  </si>
  <si>
    <t>六、河川防洪工程</t>
  </si>
  <si>
    <t>臺中市</t>
  </si>
  <si>
    <t>南投縣</t>
  </si>
  <si>
    <t>花蓮縣</t>
  </si>
  <si>
    <t>南投縣</t>
  </si>
  <si>
    <t>苗栗縣</t>
  </si>
  <si>
    <t>臺中市</t>
  </si>
  <si>
    <t>屏東縣</t>
  </si>
  <si>
    <t>新北市</t>
  </si>
  <si>
    <t>花蓮縣</t>
  </si>
  <si>
    <t>南投縣</t>
  </si>
  <si>
    <t>高雄市</t>
  </si>
  <si>
    <t>臺東縣</t>
  </si>
  <si>
    <t>屏東縣</t>
  </si>
  <si>
    <t>苗栗縣</t>
  </si>
  <si>
    <t>花蓮縣</t>
  </si>
  <si>
    <t>雲林縣</t>
  </si>
  <si>
    <t>臺東縣</t>
  </si>
  <si>
    <t>南投縣</t>
  </si>
  <si>
    <t>嘉義縣</t>
  </si>
  <si>
    <t>宜蘭縣</t>
  </si>
  <si>
    <t>新北市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</si>
</sst>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  <numFmt numFmtId="216" formatCode="0.0000_);[Red]\(0.0000\)"/>
    <numFmt numFmtId="217" formatCode="0_);\(0\)"/>
    <numFmt numFmtId="218" formatCode="#,##0;[Red]#,##0"/>
    <numFmt numFmtId="219" formatCode="[$-404]AM/PM\ hh:mm:ss"/>
  </numFmts>
  <fonts count="7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華康中楷體"/>
      <family val="3"/>
    </font>
    <font>
      <sz val="9"/>
      <name val="新細明體"/>
      <family val="1"/>
    </font>
    <font>
      <sz val="12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9"/>
      <name val="標楷體"/>
      <family val="4"/>
    </font>
    <font>
      <b/>
      <sz val="12"/>
      <name val="華康中楷體"/>
      <family val="3"/>
    </font>
    <font>
      <sz val="10"/>
      <name val="標楷體"/>
      <family val="4"/>
    </font>
    <font>
      <sz val="9"/>
      <name val="細明體"/>
      <family val="3"/>
    </font>
    <font>
      <sz val="9"/>
      <name val="Times New Roman"/>
      <family val="1"/>
    </font>
    <font>
      <sz val="9"/>
      <name val="華康中楷體"/>
      <family val="3"/>
    </font>
    <font>
      <sz val="10"/>
      <name val="Times New Roman"/>
      <family val="1"/>
    </font>
    <font>
      <sz val="10"/>
      <name val="華康中楷體"/>
      <family val="3"/>
    </font>
    <font>
      <b/>
      <sz val="10"/>
      <name val="華康中楷體"/>
      <family val="3"/>
    </font>
    <font>
      <sz val="11"/>
      <name val="標楷體"/>
      <family val="4"/>
    </font>
    <font>
      <sz val="11.5"/>
      <color indexed="8"/>
      <name val="標楷體"/>
      <family val="4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sz val="21.25"/>
      <color indexed="8"/>
      <name val="標楷體"/>
      <family val="4"/>
    </font>
    <font>
      <sz val="10"/>
      <color indexed="8"/>
      <name val="標楷體"/>
      <family val="4"/>
    </font>
    <font>
      <sz val="12"/>
      <color indexed="8"/>
      <name val="華康標楷體W5"/>
      <family val="3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3"/>
      <color indexed="8"/>
      <name val="標楷體"/>
      <family val="4"/>
    </font>
    <font>
      <sz val="13"/>
      <color indexed="8"/>
      <name val="Times New Roman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3.5"/>
      <color indexed="8"/>
      <name val="標楷體"/>
      <family val="4"/>
    </font>
    <font>
      <sz val="13.5"/>
      <color indexed="8"/>
      <name val="Times New Roman"/>
      <family val="1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0" borderId="1" applyNumberFormat="0" applyFill="0" applyAlignment="0" applyProtection="0"/>
    <xf numFmtId="0" fontId="58" fillId="21" borderId="0" applyNumberFormat="0" applyBorder="0" applyAlignment="0" applyProtection="0"/>
    <xf numFmtId="9" fontId="0" fillId="0" borderId="0" applyFont="0" applyFill="0" applyBorder="0" applyAlignment="0" applyProtection="0"/>
    <xf numFmtId="0" fontId="5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2" applyNumberFormat="0" applyAlignment="0" applyProtection="0"/>
    <xf numFmtId="0" fontId="67" fillId="22" borderId="8" applyNumberFormat="0" applyAlignment="0" applyProtection="0"/>
    <xf numFmtId="0" fontId="68" fillId="31" borderId="9" applyNumberFormat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10" fontId="4" fillId="0" borderId="0" xfId="0" applyNumberFormat="1" applyFont="1" applyAlignment="1">
      <alignment/>
    </xf>
    <xf numFmtId="181" fontId="4" fillId="0" borderId="0" xfId="34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91" fontId="12" fillId="0" borderId="0" xfId="33" applyNumberFormat="1" applyFont="1" applyBorder="1" applyAlignment="1">
      <alignment horizontal="left" vertical="center" wrapText="1"/>
    </xf>
    <xf numFmtId="0" fontId="7" fillId="0" borderId="0" xfId="34" applyNumberFormat="1" applyFont="1" applyBorder="1" applyAlignment="1">
      <alignment horizontal="distributed" vertical="center"/>
    </xf>
    <xf numFmtId="181" fontId="7" fillId="0" borderId="0" xfId="34" applyNumberFormat="1" applyFont="1" applyBorder="1" applyAlignment="1">
      <alignment vertical="center"/>
    </xf>
    <xf numFmtId="10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43" fontId="4" fillId="0" borderId="0" xfId="0" applyNumberFormat="1" applyFont="1" applyFill="1" applyAlignment="1">
      <alignment/>
    </xf>
    <xf numFmtId="43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0" xfId="0" applyNumberFormat="1" applyFont="1" applyFill="1" applyBorder="1" applyAlignment="1">
      <alignment/>
    </xf>
    <xf numFmtId="43" fontId="7" fillId="0" borderId="0" xfId="0" applyNumberFormat="1" applyFont="1" applyAlignment="1">
      <alignment/>
    </xf>
    <xf numFmtId="191" fontId="0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43" fontId="16" fillId="0" borderId="0" xfId="0" applyNumberFormat="1" applyFont="1" applyBorder="1" applyAlignment="1">
      <alignment/>
    </xf>
    <xf numFmtId="43" fontId="16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Border="1" applyAlignment="1">
      <alignment/>
    </xf>
    <xf numFmtId="43" fontId="18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216" fontId="1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Alignment="1">
      <alignment/>
    </xf>
    <xf numFmtId="43" fontId="19" fillId="0" borderId="0" xfId="0" applyNumberFormat="1" applyFont="1" applyAlignment="1">
      <alignment/>
    </xf>
    <xf numFmtId="0" fontId="4" fillId="0" borderId="0" xfId="0" applyFont="1" applyAlignment="1">
      <alignment/>
    </xf>
    <xf numFmtId="0" fontId="21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1" fontId="4" fillId="0" borderId="0" xfId="34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91" fontId="0" fillId="0" borderId="0" xfId="33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191" fontId="0" fillId="0" borderId="0" xfId="0" applyNumberFormat="1" applyFont="1" applyAlignment="1">
      <alignment/>
    </xf>
    <xf numFmtId="43" fontId="0" fillId="0" borderId="0" xfId="0" applyNumberFormat="1" applyFont="1" applyFill="1" applyAlignment="1">
      <alignment/>
    </xf>
    <xf numFmtId="191" fontId="0" fillId="0" borderId="0" xfId="33" applyNumberFormat="1" applyFont="1" applyBorder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Fill="1" applyBorder="1" applyAlignment="1">
      <alignment/>
    </xf>
    <xf numFmtId="41" fontId="1" fillId="0" borderId="0" xfId="0" applyNumberFormat="1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6</a:t>
            </a:r>
            <a:r>
              <a:rPr lang="en-US" cap="none" sz="1300" b="0" i="0" u="none" baseline="0">
                <a:solidFill>
                  <a:srgbClr val="000000"/>
                </a:solidFill>
              </a:rPr>
              <a:t>年底</a:t>
            </a:r>
          </a:p>
        </c:rich>
      </c:tx>
      <c:layout>
        <c:manualLayout>
          <c:xMode val="factor"/>
          <c:yMode val="factor"/>
          <c:x val="-0.0355"/>
          <c:y val="-0.031"/>
        </c:manualLayout>
      </c:layout>
      <c:spPr>
        <a:noFill/>
        <a:ln>
          <a:noFill/>
        </a:ln>
      </c:spPr>
    </c:title>
    <c:view3D>
      <c:rotX val="15"/>
      <c:hPercent val="66"/>
      <c:rotY val="15"/>
      <c:depthPercent val="200"/>
      <c:rAngAx val="1"/>
    </c:view3D>
    <c:plotArea>
      <c:layout>
        <c:manualLayout>
          <c:xMode val="edge"/>
          <c:yMode val="edge"/>
          <c:x val="0.00175"/>
          <c:y val="0.08775"/>
          <c:w val="0.99825"/>
          <c:h val="0.912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'現有防洪(河堤)'!$J$2</c:f>
              <c:strCache>
                <c:ptCount val="1"/>
                <c:pt idx="0">
                  <c:v>堤防</c:v>
                </c:pt>
              </c:strCache>
            </c:strRef>
          </c:tx>
          <c:spPr>
            <a:pattFill prst="pct70">
              <a:fgClr>
                <a:srgbClr val="92D050"/>
              </a:fgClr>
              <a:bgClr>
                <a:srgbClr val="E3E3E3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strRef>
              <c:f>'現有防洪(河堤)'!$I$3:$I$21</c:f>
              <c:strCache/>
            </c:strRef>
          </c:cat>
          <c:val>
            <c:numRef>
              <c:f>'現有防洪(河堤)'!$J$3:$J$21</c:f>
              <c:numCache/>
            </c:numRef>
          </c:val>
          <c:shape val="box"/>
        </c:ser>
        <c:ser>
          <c:idx val="1"/>
          <c:order val="1"/>
          <c:tx>
            <c:strRef>
              <c:f>'現有防洪(河堤)'!$K$2</c:f>
              <c:strCache>
                <c:ptCount val="1"/>
                <c:pt idx="0">
                  <c:v>護岸</c:v>
                </c:pt>
              </c:strCache>
            </c:strRef>
          </c:tx>
          <c:spPr>
            <a:pattFill prst="pct75">
              <a:fgClr>
                <a:srgbClr val="FFFF9F"/>
              </a:fgClr>
              <a:bgClr>
                <a:srgbClr val="E3E3E3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strRef>
              <c:f>'現有防洪(河堤)'!$I$3:$I$21</c:f>
              <c:strCache/>
            </c:strRef>
          </c:cat>
          <c:val>
            <c:numRef>
              <c:f>'現有防洪(河堤)'!$K$3:$K$21</c:f>
              <c:numCache/>
            </c:numRef>
          </c:val>
          <c:shape val="box"/>
        </c:ser>
        <c:overlap val="100"/>
        <c:gapDepth val="0"/>
        <c:shape val="box"/>
        <c:axId val="3737170"/>
        <c:axId val="33634531"/>
      </c:bar3DChart>
      <c:catAx>
        <c:axId val="3737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33634531"/>
        <c:crosses val="autoZero"/>
        <c:auto val="0"/>
        <c:lblOffset val="100"/>
        <c:tickLblSkip val="1"/>
        <c:noMultiLvlLbl val="0"/>
      </c:catAx>
      <c:valAx>
        <c:axId val="33634531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37170"/>
        <c:crossesAt val="1"/>
        <c:crossBetween val="between"/>
        <c:dispUnits>
          <c:builtInUnit val="thousands"/>
        </c:dispUnits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575"/>
          <c:y val="0.1485"/>
          <c:w val="0.246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6</a:t>
            </a:r>
            <a:r>
              <a:rPr lang="en-US" cap="none" sz="1300" b="0" i="0" u="none" baseline="0">
                <a:solidFill>
                  <a:srgbClr val="000000"/>
                </a:solidFill>
              </a:rPr>
              <a:t>年度</a:t>
            </a:r>
          </a:p>
        </c:rich>
      </c:tx>
      <c:layout>
        <c:manualLayout>
          <c:xMode val="factor"/>
          <c:yMode val="factor"/>
          <c:x val="-0.03"/>
          <c:y val="0.0585"/>
        </c:manualLayout>
      </c:layout>
      <c:spPr>
        <a:noFill/>
        <a:ln>
          <a:noFill/>
        </a:ln>
      </c:spPr>
    </c:title>
    <c:view3D>
      <c:rotX val="15"/>
      <c:hPercent val="67"/>
      <c:rotY val="20"/>
      <c:depthPercent val="200"/>
      <c:rAngAx val="1"/>
    </c:view3D>
    <c:plotArea>
      <c:layout>
        <c:manualLayout>
          <c:xMode val="edge"/>
          <c:yMode val="edge"/>
          <c:x val="0.00525"/>
          <c:y val="0.18375"/>
          <c:w val="0.993"/>
          <c:h val="0.816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'環境'!$K$12</c:f>
              <c:strCache>
                <c:ptCount val="1"/>
                <c:pt idx="0">
                  <c:v>堤防</c:v>
                </c:pt>
              </c:strCache>
            </c:strRef>
          </c:tx>
          <c:spPr>
            <a:pattFill prst="pct75">
              <a:fgClr>
                <a:srgbClr val="FFC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'環境'!$J$13:$J$26</c:f>
              <c:strCache/>
            </c:strRef>
          </c:cat>
          <c:val>
            <c:numRef>
              <c:f>'環境'!$K$13:$K$26</c:f>
              <c:numCache/>
            </c:numRef>
          </c:val>
          <c:shape val="box"/>
        </c:ser>
        <c:ser>
          <c:idx val="1"/>
          <c:order val="1"/>
          <c:tx>
            <c:strRef>
              <c:f>'環境'!$L$12</c:f>
              <c:strCache>
                <c:ptCount val="1"/>
                <c:pt idx="0">
                  <c:v>護岸</c:v>
                </c:pt>
              </c:strCache>
            </c:strRef>
          </c:tx>
          <c:spPr>
            <a:pattFill prst="pct75">
              <a:fgClr>
                <a:srgbClr val="A85CA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'環境'!$J$13:$J$26</c:f>
              <c:strCache/>
            </c:strRef>
          </c:cat>
          <c:val>
            <c:numRef>
              <c:f>'環境'!$L$13:$L$26</c:f>
              <c:numCache/>
            </c:numRef>
          </c:val>
          <c:shape val="box"/>
        </c:ser>
        <c:overlap val="100"/>
        <c:gapDepth val="0"/>
        <c:shape val="box"/>
        <c:axId val="34275324"/>
        <c:axId val="40042461"/>
      </c:bar3DChart>
      <c:catAx>
        <c:axId val="34275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042461"/>
        <c:crosses val="autoZero"/>
        <c:auto val="0"/>
        <c:lblOffset val="100"/>
        <c:tickLblSkip val="1"/>
        <c:noMultiLvlLbl val="0"/>
      </c:catAx>
      <c:valAx>
        <c:axId val="40042461"/>
        <c:scaling>
          <c:orientation val="minMax"/>
          <c:max val="10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275324"/>
        <c:crossesAt val="1"/>
        <c:crossBetween val="between"/>
        <c:dispUnits>
          <c:builtInUnit val="thousands"/>
        </c:dispUnits>
        <c:majorUnit val="2000"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375"/>
          <c:y val="0.231"/>
          <c:w val="0.21625"/>
          <c:h val="0.058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6</a:t>
            </a:r>
            <a:r>
              <a:rPr lang="en-US" cap="none" sz="1300" b="0" i="0" u="none" baseline="0">
                <a:solidFill>
                  <a:srgbClr val="000000"/>
                </a:solidFill>
              </a:rPr>
              <a:t>年度</a:t>
            </a:r>
          </a:p>
        </c:rich>
      </c:tx>
      <c:layout>
        <c:manualLayout>
          <c:xMode val="factor"/>
          <c:yMode val="factor"/>
          <c:x val="-0.02675"/>
          <c:y val="0.051"/>
        </c:manualLayout>
      </c:layout>
      <c:spPr>
        <a:noFill/>
        <a:ln>
          <a:noFill/>
        </a:ln>
      </c:spPr>
    </c:title>
    <c:view3D>
      <c:rotX val="15"/>
      <c:hPercent val="70"/>
      <c:rotY val="20"/>
      <c:depthPercent val="200"/>
      <c:rAngAx val="1"/>
    </c:view3D>
    <c:plotArea>
      <c:layout>
        <c:manualLayout>
          <c:xMode val="edge"/>
          <c:yMode val="edge"/>
          <c:x val="0"/>
          <c:y val="0.1495"/>
          <c:w val="0.9965"/>
          <c:h val="0.82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'歲修'!$K$8</c:f>
              <c:strCache>
                <c:ptCount val="1"/>
                <c:pt idx="0">
                  <c:v>堤防</c:v>
                </c:pt>
              </c:strCache>
            </c:strRef>
          </c:tx>
          <c:spPr>
            <a:pattFill prst="pct70">
              <a:fgClr>
                <a:srgbClr val="F090DE"/>
              </a:fgClr>
              <a:bgClr>
                <a:srgbClr val="FAC09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AC090"/>
                  </a:solidFill>
                </c14:spPr>
              </c14:invertSolidFillFmt>
            </c:ext>
          </c:extLst>
          <c:cat>
            <c:strRef>
              <c:f>'歲修'!$J$9:$J$20</c:f>
              <c:strCache/>
            </c:strRef>
          </c:cat>
          <c:val>
            <c:numRef>
              <c:f>'歲修'!$K$9:$K$20</c:f>
              <c:numCache/>
            </c:numRef>
          </c:val>
          <c:shape val="box"/>
        </c:ser>
        <c:ser>
          <c:idx val="1"/>
          <c:order val="1"/>
          <c:tx>
            <c:strRef>
              <c:f>'歲修'!$L$8</c:f>
              <c:strCache>
                <c:ptCount val="1"/>
                <c:pt idx="0">
                  <c:v>護岸</c:v>
                </c:pt>
              </c:strCache>
            </c:strRef>
          </c:tx>
          <c:spPr>
            <a:pattFill prst="pct30">
              <a:fgClr>
                <a:srgbClr val="69FFFF"/>
              </a:fgClr>
              <a:bgClr>
                <a:srgbClr val="00B0F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B0F0"/>
                  </a:solidFill>
                </c14:spPr>
              </c14:invertSolidFillFmt>
            </c:ext>
          </c:extLst>
          <c:cat>
            <c:strRef>
              <c:f>'歲修'!$J$9:$J$20</c:f>
              <c:strCache/>
            </c:strRef>
          </c:cat>
          <c:val>
            <c:numRef>
              <c:f>'歲修'!$L$9:$L$20</c:f>
              <c:numCache/>
            </c:numRef>
          </c:val>
          <c:shape val="box"/>
        </c:ser>
        <c:overlap val="100"/>
        <c:gapDepth val="0"/>
        <c:shape val="box"/>
        <c:axId val="24837830"/>
        <c:axId val="22213879"/>
      </c:bar3DChart>
      <c:catAx>
        <c:axId val="24837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213879"/>
        <c:crosses val="autoZero"/>
        <c:auto val="0"/>
        <c:lblOffset val="100"/>
        <c:tickLblSkip val="1"/>
        <c:noMultiLvlLbl val="0"/>
      </c:catAx>
      <c:valAx>
        <c:axId val="22213879"/>
        <c:scaling>
          <c:orientation val="minMax"/>
          <c:max val="16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37830"/>
        <c:crossesAt val="1"/>
        <c:crossBetween val="between"/>
        <c:dispUnits/>
        <c:majorUnit val="400"/>
        <c:minorUnit val="3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36"/>
          <c:y val="0.19875"/>
          <c:w val="0.25275"/>
          <c:h val="0.0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3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13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6</a:t>
            </a:r>
            <a:r>
              <a:rPr lang="en-US" cap="none" sz="1350" b="0" i="0" u="none" baseline="0">
                <a:solidFill>
                  <a:srgbClr val="000000"/>
                </a:solidFill>
              </a:rPr>
              <a:t>年度</a:t>
            </a:r>
          </a:p>
        </c:rich>
      </c:tx>
      <c:layout>
        <c:manualLayout>
          <c:xMode val="factor"/>
          <c:yMode val="factor"/>
          <c:x val="-0.01525"/>
          <c:y val="-0.01975"/>
        </c:manualLayout>
      </c:layout>
      <c:spPr>
        <a:noFill/>
        <a:ln>
          <a:noFill/>
        </a:ln>
      </c:spPr>
    </c:title>
    <c:view3D>
      <c:rotX val="15"/>
      <c:hPercent val="69"/>
      <c:rotY val="20"/>
      <c:depthPercent val="200"/>
      <c:rAngAx val="1"/>
    </c:view3D>
    <c:plotArea>
      <c:layout>
        <c:manualLayout>
          <c:xMode val="edge"/>
          <c:yMode val="edge"/>
          <c:x val="0"/>
          <c:y val="0.08475"/>
          <c:w val="0.99825"/>
          <c:h val="0.89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'防災減災'!$K$1</c:f>
              <c:strCache>
                <c:ptCount val="1"/>
                <c:pt idx="0">
                  <c:v>堤防</c:v>
                </c:pt>
              </c:strCache>
            </c:strRef>
          </c:tx>
          <c:spPr>
            <a:pattFill prst="pct70">
              <a:fgClr>
                <a:srgbClr val="92D05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'防災減災'!$J$2:$J$14</c:f>
              <c:strCache/>
            </c:strRef>
          </c:cat>
          <c:val>
            <c:numRef>
              <c:f>'防災減災'!$K$2:$K$14</c:f>
              <c:numCache/>
            </c:numRef>
          </c:val>
          <c:shape val="box"/>
        </c:ser>
        <c:ser>
          <c:idx val="1"/>
          <c:order val="1"/>
          <c:tx>
            <c:strRef>
              <c:f>'防災減災'!$L$1</c:f>
              <c:strCache>
                <c:ptCount val="1"/>
                <c:pt idx="0">
                  <c:v>護岸</c:v>
                </c:pt>
              </c:strCache>
            </c:strRef>
          </c:tx>
          <c:spPr>
            <a:pattFill prst="pct75">
              <a:fgClr>
                <a:srgbClr val="FAC09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'防災減災'!$J$2:$J$14</c:f>
              <c:strCache/>
            </c:strRef>
          </c:cat>
          <c:val>
            <c:numRef>
              <c:f>'防災減災'!$L$2:$L$14</c:f>
              <c:numCache/>
            </c:numRef>
          </c:val>
          <c:shape val="box"/>
        </c:ser>
        <c:overlap val="100"/>
        <c:gapDepth val="0"/>
        <c:shape val="box"/>
        <c:axId val="65707184"/>
        <c:axId val="54493745"/>
      </c:bar3DChart>
      <c:catAx>
        <c:axId val="657071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493745"/>
        <c:crosses val="autoZero"/>
        <c:auto val="0"/>
        <c:lblOffset val="100"/>
        <c:tickLblSkip val="1"/>
        <c:noMultiLvlLbl val="0"/>
      </c:catAx>
      <c:valAx>
        <c:axId val="54493745"/>
        <c:scaling>
          <c:orientation val="minMax"/>
          <c:max val="8400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5707184"/>
        <c:crossesAt val="1"/>
        <c:crossBetween val="between"/>
        <c:dispUnits/>
        <c:majorUnit val="21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4425"/>
          <c:y val="0.11675"/>
          <c:w val="0.271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6</a:t>
            </a:r>
            <a:r>
              <a:rPr lang="en-US" cap="none" sz="1300" b="0" i="0" u="none" baseline="0">
                <a:solidFill>
                  <a:srgbClr val="000000"/>
                </a:solidFill>
              </a:rPr>
              <a:t>年度</a:t>
            </a:r>
          </a:p>
        </c:rich>
      </c:tx>
      <c:layout>
        <c:manualLayout>
          <c:xMode val="factor"/>
          <c:yMode val="factor"/>
          <c:x val="-0.07025"/>
          <c:y val="0.02325"/>
        </c:manualLayout>
      </c:layout>
      <c:spPr>
        <a:noFill/>
        <a:ln>
          <a:noFill/>
        </a:ln>
      </c:spPr>
    </c:title>
    <c:view3D>
      <c:rotX val="19"/>
      <c:hPercent val="65"/>
      <c:rotY val="20"/>
      <c:depthPercent val="200"/>
      <c:rAngAx val="1"/>
    </c:view3D>
    <c:plotArea>
      <c:layout>
        <c:manualLayout>
          <c:xMode val="edge"/>
          <c:yMode val="edge"/>
          <c:x val="0"/>
          <c:y val="0.13825"/>
          <c:w val="0.948"/>
          <c:h val="0.791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'修復'!$K$11</c:f>
              <c:strCache>
                <c:ptCount val="1"/>
                <c:pt idx="0">
                  <c:v>堤防</c:v>
                </c:pt>
              </c:strCache>
            </c:strRef>
          </c:tx>
          <c:spPr>
            <a:gradFill rotWithShape="1">
              <a:gsLst>
                <a:gs pos="78000">
                  <a:srgbClr val="FFFFC9"/>
                </a:gs>
                <a:gs pos="100000">
                  <a:srgbClr val="FFFFC9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'修復'!$J$12:$J$23</c:f>
              <c:strCache/>
            </c:strRef>
          </c:cat>
          <c:val>
            <c:numRef>
              <c:f>'修復'!$K$12:$K$23</c:f>
              <c:numCache/>
            </c:numRef>
          </c:val>
          <c:shape val="box"/>
        </c:ser>
        <c:ser>
          <c:idx val="1"/>
          <c:order val="1"/>
          <c:tx>
            <c:strRef>
              <c:f>'修復'!$L$11</c:f>
              <c:strCache>
                <c:ptCount val="1"/>
                <c:pt idx="0">
                  <c:v>護岸</c:v>
                </c:pt>
              </c:strCache>
            </c:strRef>
          </c:tx>
          <c:spPr>
            <a:gradFill rotWithShape="1">
              <a:gsLst>
                <a:gs pos="0">
                  <a:srgbClr val="92D050"/>
                </a:gs>
                <a:gs pos="100000">
                  <a:srgbClr val="5E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'修復'!$J$12:$J$23</c:f>
              <c:strCache/>
            </c:strRef>
          </c:cat>
          <c:val>
            <c:numRef>
              <c:f>'修復'!$L$12:$L$23</c:f>
              <c:numCache/>
            </c:numRef>
          </c:val>
          <c:shape val="box"/>
        </c:ser>
        <c:overlap val="100"/>
        <c:gapDepth val="0"/>
        <c:shape val="box"/>
        <c:axId val="20681658"/>
        <c:axId val="51917195"/>
      </c:bar3DChart>
      <c:catAx>
        <c:axId val="20681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917195"/>
        <c:crosses val="autoZero"/>
        <c:auto val="0"/>
        <c:lblOffset val="100"/>
        <c:tickLblSkip val="1"/>
        <c:noMultiLvlLbl val="0"/>
      </c:catAx>
      <c:valAx>
        <c:axId val="51917195"/>
        <c:scaling>
          <c:orientation val="minMax"/>
          <c:max val="64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81658"/>
        <c:crossesAt val="1"/>
        <c:crossBetween val="between"/>
        <c:dispUnits/>
        <c:majorUnit val="1600"/>
        <c:minorUnit val="16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175"/>
          <c:y val="0.1995"/>
          <c:w val="0.219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6</a:t>
            </a:r>
            <a:r>
              <a:rPr lang="en-US" cap="none" sz="1300" b="0" i="0" u="none" baseline="0">
                <a:solidFill>
                  <a:srgbClr val="000000"/>
                </a:solidFill>
              </a:rPr>
              <a:t>年度</a:t>
            </a:r>
          </a:p>
        </c:rich>
      </c:tx>
      <c:layout>
        <c:manualLayout>
          <c:xMode val="factor"/>
          <c:yMode val="factor"/>
          <c:x val="-0.0035"/>
          <c:y val="-0.01225"/>
        </c:manualLayout>
      </c:layout>
      <c:spPr>
        <a:noFill/>
        <a:ln>
          <a:noFill/>
        </a:ln>
      </c:spPr>
    </c:title>
    <c:view3D>
      <c:rotX val="19"/>
      <c:hPercent val="68"/>
      <c:rotY val="30"/>
      <c:depthPercent val="200"/>
      <c:rAngAx val="1"/>
    </c:view3D>
    <c:plotArea>
      <c:layout>
        <c:manualLayout>
          <c:xMode val="edge"/>
          <c:yMode val="edge"/>
          <c:x val="0.011"/>
          <c:y val="0.12425"/>
          <c:w val="0.97575"/>
          <c:h val="0.875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'維護'!$K$11</c:f>
              <c:strCache>
                <c:ptCount val="1"/>
                <c:pt idx="0">
                  <c:v>堤防</c:v>
                </c:pt>
              </c:strCache>
            </c:strRef>
          </c:tx>
          <c:spPr>
            <a:gradFill rotWithShape="1">
              <a:gsLst>
                <a:gs pos="0">
                  <a:srgbClr val="F3A3E4"/>
                </a:gs>
                <a:gs pos="16000">
                  <a:srgbClr val="F3A3E4"/>
                </a:gs>
                <a:gs pos="69000">
                  <a:srgbClr val="EC82A0"/>
                </a:gs>
                <a:gs pos="100000">
                  <a:srgbClr val="FF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'維護'!$J$12:$J$22</c:f>
              <c:strCache/>
            </c:strRef>
          </c:cat>
          <c:val>
            <c:numRef>
              <c:f>'維護'!$K$12:$K$22</c:f>
              <c:numCache/>
            </c:numRef>
          </c:val>
          <c:shape val="box"/>
        </c:ser>
        <c:ser>
          <c:idx val="1"/>
          <c:order val="1"/>
          <c:tx>
            <c:strRef>
              <c:f>'維護'!$L$11</c:f>
              <c:strCache>
                <c:ptCount val="1"/>
                <c:pt idx="0">
                  <c:v>護岸</c:v>
                </c:pt>
              </c:strCache>
            </c:strRef>
          </c:tx>
          <c:spPr>
            <a:gradFill rotWithShape="1">
              <a:gsLst>
                <a:gs pos="0">
                  <a:srgbClr val="95B3D7"/>
                </a:gs>
                <a:gs pos="7001">
                  <a:srgbClr val="93CDDD"/>
                </a:gs>
                <a:gs pos="100000">
                  <a:srgbClr val="00B0F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'維護'!$J$12:$J$22</c:f>
              <c:strCache/>
            </c:strRef>
          </c:cat>
          <c:val>
            <c:numRef>
              <c:f>'維護'!$L$12:$L$22</c:f>
              <c:numCache/>
            </c:numRef>
          </c:val>
          <c:shape val="box"/>
        </c:ser>
        <c:overlap val="100"/>
        <c:gapDepth val="0"/>
        <c:shape val="box"/>
        <c:axId val="64601572"/>
        <c:axId val="44543237"/>
      </c:bar3DChart>
      <c:catAx>
        <c:axId val="64601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543237"/>
        <c:crosses val="autoZero"/>
        <c:auto val="0"/>
        <c:lblOffset val="100"/>
        <c:tickLblSkip val="1"/>
        <c:noMultiLvlLbl val="0"/>
      </c:catAx>
      <c:valAx>
        <c:axId val="44543237"/>
        <c:scaling>
          <c:orientation val="minMax"/>
          <c:max val="164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01572"/>
        <c:crossesAt val="1"/>
        <c:crossBetween val="between"/>
        <c:dispUnits>
          <c:builtInUnit val="thousands"/>
        </c:dispUnits>
        <c:majorUnit val="41000"/>
        <c:minorUnit val="4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955"/>
          <c:y val="0.18725"/>
          <c:w val="0.235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6</a:t>
            </a:r>
            <a:r>
              <a:rPr lang="en-US" cap="none" sz="1300" b="0" i="0" u="none" baseline="0">
                <a:solidFill>
                  <a:srgbClr val="000000"/>
                </a:solidFill>
              </a:rPr>
              <a:t>年</a:t>
            </a:r>
          </a:p>
        </c:rich>
      </c:tx>
      <c:layout>
        <c:manualLayout>
          <c:xMode val="factor"/>
          <c:yMode val="factor"/>
          <c:x val="0.00275"/>
          <c:y val="0.088"/>
        </c:manualLayout>
      </c:layout>
      <c:spPr>
        <a:noFill/>
        <a:ln w="3175"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75"/>
          <c:y val="0.384"/>
          <c:w val="0.5"/>
          <c:h val="0.39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EE6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368A4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C82A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8CC33B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'受災'!$J$16:$J$22</c:f>
              <c:strCache/>
            </c:strRef>
          </c:cat>
          <c:val>
            <c:numRef>
              <c:f>'受災'!$K$16:$K$22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'受災'!$J$16:$J$22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6</a:t>
            </a:r>
            <a:r>
              <a:rPr lang="en-US" cap="none" sz="1300" b="0" i="0" u="none" baseline="0">
                <a:solidFill>
                  <a:srgbClr val="000000"/>
                </a:solidFill>
              </a:rPr>
              <a:t>年</a:t>
            </a:r>
          </a:p>
        </c:rich>
      </c:tx>
      <c:layout>
        <c:manualLayout>
          <c:xMode val="factor"/>
          <c:yMode val="factor"/>
          <c:x val="-0.045"/>
          <c:y val="0.17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925"/>
          <c:y val="0.49625"/>
          <c:w val="0.502"/>
          <c:h val="0.454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505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8EB4E3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8080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'受災'!$J$29:$J$35</c:f>
              <c:strCache/>
            </c:strRef>
          </c:cat>
          <c:val>
            <c:numRef>
              <c:f>'受災'!$K$29:$K$35</c:f>
              <c:numCache/>
            </c:numRef>
          </c:val>
        </c:ser>
      </c:pie3DChart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2700000" scaled="1"/>
        </a:gra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0.02125</cdr:x>
      <cdr:y>0.01125</cdr:y>
    </cdr:from>
    <cdr:to>
      <cdr:x>0.114</cdr:x>
      <cdr:y>0.06825</cdr:y>
    </cdr:to>
    <cdr:sp>
      <cdr:nvSpPr>
        <cdr:cNvPr id="1" name="文字 2"/>
        <cdr:cNvSpPr txBox="1">
          <a:spLocks noChangeArrowheads="1"/>
        </cdr:cNvSpPr>
      </cdr:nvSpPr>
      <cdr:spPr>
        <a:xfrm>
          <a:off x="114300" y="3810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41148" rIns="36576" bIns="4114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公里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0.08575</cdr:x>
      <cdr:y>0.06125</cdr:y>
    </cdr:from>
    <cdr:to>
      <cdr:x>0.08575</cdr:x>
      <cdr:y>0.06125</cdr:y>
    </cdr:to>
    <cdr:sp>
      <cdr:nvSpPr>
        <cdr:cNvPr id="1" name="文字 2"/>
        <cdr:cNvSpPr txBox="1">
          <a:spLocks noChangeArrowheads="1"/>
        </cdr:cNvSpPr>
      </cdr:nvSpPr>
      <cdr:spPr>
        <a:xfrm>
          <a:off x="466725" y="238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41148" rIns="36576" bIns="4114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公尺</a:t>
          </a:r>
        </a:p>
      </cdr:txBody>
    </cdr:sp>
  </cdr:relSizeAnchor>
  <cdr:relSizeAnchor xmlns:cdr="http://schemas.openxmlformats.org/drawingml/2006/chartDrawing">
    <cdr:from>
      <cdr:x>0.12675</cdr:x>
      <cdr:y>0</cdr:y>
    </cdr:from>
    <cdr:to>
      <cdr:x>0.12675</cdr:x>
      <cdr:y>0</cdr:y>
    </cdr:to>
    <cdr:sp>
      <cdr:nvSpPr>
        <cdr:cNvPr id="2" name="文字 1"/>
        <cdr:cNvSpPr txBox="1">
          <a:spLocks noChangeArrowheads="1"/>
        </cdr:cNvSpPr>
      </cdr:nvSpPr>
      <cdr:spPr>
        <a:xfrm>
          <a:off x="6953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圖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12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、河川災修及搶修工程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--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堤防、護岸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104775</xdr:rowOff>
    </xdr:from>
    <xdr:to>
      <xdr:col>8</xdr:col>
      <xdr:colOff>200025</xdr:colOff>
      <xdr:row>43</xdr:row>
      <xdr:rowOff>57150</xdr:rowOff>
    </xdr:to>
    <xdr:graphicFrame>
      <xdr:nvGraphicFramePr>
        <xdr:cNvPr id="1" name="圖表 2"/>
        <xdr:cNvGraphicFramePr/>
      </xdr:nvGraphicFramePr>
      <xdr:xfrm>
        <a:off x="0" y="4791075"/>
        <a:ext cx="55435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1</xdr:row>
      <xdr:rowOff>409575</xdr:rowOff>
    </xdr:from>
    <xdr:to>
      <xdr:col>7</xdr:col>
      <xdr:colOff>666750</xdr:colOff>
      <xdr:row>19</xdr:row>
      <xdr:rowOff>161925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142875" y="733425"/>
          <a:ext cx="5095875" cy="3695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45720" tIns="45720" rIns="45720" bIns="45720" anchor="ctr"/>
        <a:p>
          <a:pPr algn="ju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民國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年度河川構造物維護管理共計堤防為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403,768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公尺，最多者為臺南市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47,340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36.49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，其次為臺中市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45,597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36.06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，第三為南投縣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36,395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9.01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；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護岸總計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32,221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公尺，最多為臺南市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14,820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45.99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，其次為高雄市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14,000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43.45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；堤防綠美化面積總計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44,146,507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平方公尺，最多為屏東縣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9,035,498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平方公尺占總數之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43.12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，其次為高雄市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8,057,169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平方公尺占總數之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18.25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，第三為臺南市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6,436,679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平方公尺占總數之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14.58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如表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、表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</a:p>
      </xdr:txBody>
    </xdr:sp>
    <xdr:clientData/>
  </xdr:twoCellAnchor>
  <xdr:oneCellAnchor>
    <xdr:from>
      <xdr:col>0</xdr:col>
      <xdr:colOff>285750</xdr:colOff>
      <xdr:row>22</xdr:row>
      <xdr:rowOff>28575</xdr:rowOff>
    </xdr:from>
    <xdr:ext cx="419100" cy="247650"/>
    <xdr:sp>
      <xdr:nvSpPr>
        <xdr:cNvPr id="3" name="文字 2"/>
        <xdr:cNvSpPr txBox="1">
          <a:spLocks noChangeArrowheads="1"/>
        </xdr:cNvSpPr>
      </xdr:nvSpPr>
      <xdr:spPr>
        <a:xfrm>
          <a:off x="285750" y="4924425"/>
          <a:ext cx="419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36576" bIns="4114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公里</a:t>
          </a:r>
        </a:p>
      </xdr:txBody>
    </xdr:sp>
    <xdr:clientData/>
  </xdr:oneCellAnchor>
  <xdr:oneCellAnchor>
    <xdr:from>
      <xdr:col>1</xdr:col>
      <xdr:colOff>219075</xdr:colOff>
      <xdr:row>20</xdr:row>
      <xdr:rowOff>28575</xdr:rowOff>
    </xdr:from>
    <xdr:ext cx="4238625" cy="238125"/>
    <xdr:sp>
      <xdr:nvSpPr>
        <xdr:cNvPr id="4" name="文字 1"/>
        <xdr:cNvSpPr txBox="1">
          <a:spLocks noChangeArrowheads="1"/>
        </xdr:cNvSpPr>
      </xdr:nvSpPr>
      <xdr:spPr>
        <a:xfrm>
          <a:off x="676275" y="4505325"/>
          <a:ext cx="4238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圖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、河川構造物維護管理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--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堤防、護岸</a:t>
          </a:r>
        </a:p>
      </xdr:txBody>
    </xdr:sp>
    <xdr:clientData/>
  </xdr:one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</cdr:y>
    </cdr:from>
    <cdr:to>
      <cdr:x>0.99175</cdr:x>
      <cdr:y>0.09625</cdr:y>
    </cdr:to>
    <cdr:sp>
      <cdr:nvSpPr>
        <cdr:cNvPr id="1" name="文字 1"/>
        <cdr:cNvSpPr txBox="1">
          <a:spLocks noChangeArrowheads="1"/>
        </cdr:cNvSpPr>
      </cdr:nvSpPr>
      <cdr:spPr>
        <a:xfrm>
          <a:off x="104775" y="0"/>
          <a:ext cx="4572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圖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、河川防洪設施受損情形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--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堤防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0.08875</cdr:y>
    </cdr:from>
    <cdr:to>
      <cdr:x>0.90975</cdr:x>
      <cdr:y>0.18425</cdr:y>
    </cdr:to>
    <cdr:sp>
      <cdr:nvSpPr>
        <cdr:cNvPr id="1" name="文字 1"/>
        <cdr:cNvSpPr txBox="1">
          <a:spLocks noChangeArrowheads="1"/>
        </cdr:cNvSpPr>
      </cdr:nvSpPr>
      <cdr:spPr>
        <a:xfrm>
          <a:off x="47625" y="285750"/>
          <a:ext cx="46482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圖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、河川防洪設施受損情形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--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護岸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266700</xdr:rowOff>
    </xdr:from>
    <xdr:to>
      <xdr:col>7</xdr:col>
      <xdr:colOff>666750</xdr:colOff>
      <xdr:row>14</xdr:row>
      <xdr:rowOff>19050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23825" y="590550"/>
          <a:ext cx="5153025" cy="2476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45720" tIns="41148" rIns="45720" bIns="41148" anchor="ctr"/>
        <a:p>
          <a:pPr algn="just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年因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尼莎暨海棠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颱風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及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、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豪雨等侵襲致部分防洪設施造成災害。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年河川防洪設施沖毀受損共計堤防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1,755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公尺，以南投縣損毀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350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公尺最高占總數之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19.94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，次為苗栗縣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315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17.95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，臺東縣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17.09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則位居第三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；護岸受損計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8,497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公尺，以新北市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4,355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公尺最多占總數之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51.25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，次為南投縣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,435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16.89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，第三為高雄市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1,355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15.95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如表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、表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</a:p>
      </xdr:txBody>
    </xdr:sp>
    <xdr:clientData/>
  </xdr:twoCellAnchor>
  <xdr:twoCellAnchor>
    <xdr:from>
      <xdr:col>0</xdr:col>
      <xdr:colOff>257175</xdr:colOff>
      <xdr:row>12</xdr:row>
      <xdr:rowOff>200025</xdr:rowOff>
    </xdr:from>
    <xdr:to>
      <xdr:col>7</xdr:col>
      <xdr:colOff>371475</xdr:colOff>
      <xdr:row>28</xdr:row>
      <xdr:rowOff>28575</xdr:rowOff>
    </xdr:to>
    <xdr:graphicFrame>
      <xdr:nvGraphicFramePr>
        <xdr:cNvPr id="2" name="圖表 3"/>
        <xdr:cNvGraphicFramePr/>
      </xdr:nvGraphicFramePr>
      <xdr:xfrm>
        <a:off x="257175" y="2828925"/>
        <a:ext cx="47244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485775</xdr:colOff>
      <xdr:row>10</xdr:row>
      <xdr:rowOff>9525</xdr:rowOff>
    </xdr:from>
    <xdr:ext cx="47625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4410075" y="2257425"/>
          <a:ext cx="476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4</xdr:col>
      <xdr:colOff>190500</xdr:colOff>
      <xdr:row>25</xdr:row>
      <xdr:rowOff>200025</xdr:rowOff>
    </xdr:from>
    <xdr:to>
      <xdr:col>4</xdr:col>
      <xdr:colOff>657225</xdr:colOff>
      <xdr:row>26</xdr:row>
      <xdr:rowOff>161925</xdr:rowOff>
    </xdr:to>
    <xdr:sp>
      <xdr:nvSpPr>
        <xdr:cNvPr id="4" name="Line 5"/>
        <xdr:cNvSpPr>
          <a:spLocks/>
        </xdr:cNvSpPr>
      </xdr:nvSpPr>
      <xdr:spPr>
        <a:xfrm>
          <a:off x="2743200" y="5695950"/>
          <a:ext cx="466725" cy="17145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600075</xdr:colOff>
      <xdr:row>26</xdr:row>
      <xdr:rowOff>180975</xdr:rowOff>
    </xdr:from>
    <xdr:to>
      <xdr:col>5</xdr:col>
      <xdr:colOff>85725</xdr:colOff>
      <xdr:row>26</xdr:row>
      <xdr:rowOff>180975</xdr:rowOff>
    </xdr:to>
    <xdr:sp>
      <xdr:nvSpPr>
        <xdr:cNvPr id="5" name="Line 8"/>
        <xdr:cNvSpPr>
          <a:spLocks/>
        </xdr:cNvSpPr>
      </xdr:nvSpPr>
      <xdr:spPr>
        <a:xfrm>
          <a:off x="3152775" y="5886450"/>
          <a:ext cx="17145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466725</xdr:colOff>
      <xdr:row>19</xdr:row>
      <xdr:rowOff>95250</xdr:rowOff>
    </xdr:from>
    <xdr:to>
      <xdr:col>2</xdr:col>
      <xdr:colOff>581025</xdr:colOff>
      <xdr:row>19</xdr:row>
      <xdr:rowOff>95250</xdr:rowOff>
    </xdr:to>
    <xdr:sp>
      <xdr:nvSpPr>
        <xdr:cNvPr id="6" name="Line 12"/>
        <xdr:cNvSpPr>
          <a:spLocks/>
        </xdr:cNvSpPr>
      </xdr:nvSpPr>
      <xdr:spPr>
        <a:xfrm flipH="1">
          <a:off x="1609725" y="4333875"/>
          <a:ext cx="11430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523875</xdr:colOff>
      <xdr:row>19</xdr:row>
      <xdr:rowOff>114300</xdr:rowOff>
    </xdr:from>
    <xdr:to>
      <xdr:col>2</xdr:col>
      <xdr:colOff>676275</xdr:colOff>
      <xdr:row>19</xdr:row>
      <xdr:rowOff>114300</xdr:rowOff>
    </xdr:to>
    <xdr:sp>
      <xdr:nvSpPr>
        <xdr:cNvPr id="7" name="Line 13"/>
        <xdr:cNvSpPr>
          <a:spLocks/>
        </xdr:cNvSpPr>
      </xdr:nvSpPr>
      <xdr:spPr>
        <a:xfrm flipH="1">
          <a:off x="1666875" y="4352925"/>
          <a:ext cx="15240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561975</xdr:colOff>
      <xdr:row>19</xdr:row>
      <xdr:rowOff>85725</xdr:rowOff>
    </xdr:from>
    <xdr:to>
      <xdr:col>2</xdr:col>
      <xdr:colOff>657225</xdr:colOff>
      <xdr:row>19</xdr:row>
      <xdr:rowOff>85725</xdr:rowOff>
    </xdr:to>
    <xdr:sp>
      <xdr:nvSpPr>
        <xdr:cNvPr id="8" name="Line 14"/>
        <xdr:cNvSpPr>
          <a:spLocks/>
        </xdr:cNvSpPr>
      </xdr:nvSpPr>
      <xdr:spPr>
        <a:xfrm flipH="1">
          <a:off x="1704975" y="4324350"/>
          <a:ext cx="85725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609600</xdr:colOff>
      <xdr:row>23</xdr:row>
      <xdr:rowOff>85725</xdr:rowOff>
    </xdr:from>
    <xdr:to>
      <xdr:col>9</xdr:col>
      <xdr:colOff>609600</xdr:colOff>
      <xdr:row>24</xdr:row>
      <xdr:rowOff>47625</xdr:rowOff>
    </xdr:to>
    <xdr:sp>
      <xdr:nvSpPr>
        <xdr:cNvPr id="9" name="AutoShape 18"/>
        <xdr:cNvSpPr>
          <a:spLocks/>
        </xdr:cNvSpPr>
      </xdr:nvSpPr>
      <xdr:spPr>
        <a:xfrm rot="5400000">
          <a:off x="6677025" y="5162550"/>
          <a:ext cx="0" cy="171450"/>
        </a:xfrm>
        <a:prstGeom prst="straightConnector1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457200</xdr:colOff>
      <xdr:row>22</xdr:row>
      <xdr:rowOff>66675</xdr:rowOff>
    </xdr:from>
    <xdr:to>
      <xdr:col>9</xdr:col>
      <xdr:colOff>457200</xdr:colOff>
      <xdr:row>23</xdr:row>
      <xdr:rowOff>47625</xdr:rowOff>
    </xdr:to>
    <xdr:sp>
      <xdr:nvSpPr>
        <xdr:cNvPr id="10" name="AutoShape 19"/>
        <xdr:cNvSpPr>
          <a:spLocks/>
        </xdr:cNvSpPr>
      </xdr:nvSpPr>
      <xdr:spPr>
        <a:xfrm>
          <a:off x="6524625" y="4933950"/>
          <a:ext cx="0" cy="190500"/>
        </a:xfrm>
        <a:prstGeom prst="straightConnector1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533400</xdr:colOff>
      <xdr:row>23</xdr:row>
      <xdr:rowOff>200025</xdr:rowOff>
    </xdr:from>
    <xdr:to>
      <xdr:col>9</xdr:col>
      <xdr:colOff>533400</xdr:colOff>
      <xdr:row>24</xdr:row>
      <xdr:rowOff>123825</xdr:rowOff>
    </xdr:to>
    <xdr:sp>
      <xdr:nvSpPr>
        <xdr:cNvPr id="11" name="Line 20"/>
        <xdr:cNvSpPr>
          <a:spLocks/>
        </xdr:cNvSpPr>
      </xdr:nvSpPr>
      <xdr:spPr>
        <a:xfrm>
          <a:off x="6600825" y="5276850"/>
          <a:ext cx="0" cy="13335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466725</xdr:colOff>
      <xdr:row>21</xdr:row>
      <xdr:rowOff>133350</xdr:rowOff>
    </xdr:from>
    <xdr:to>
      <xdr:col>9</xdr:col>
      <xdr:colOff>466725</xdr:colOff>
      <xdr:row>22</xdr:row>
      <xdr:rowOff>47625</xdr:rowOff>
    </xdr:to>
    <xdr:sp>
      <xdr:nvSpPr>
        <xdr:cNvPr id="12" name="Line 21"/>
        <xdr:cNvSpPr>
          <a:spLocks/>
        </xdr:cNvSpPr>
      </xdr:nvSpPr>
      <xdr:spPr>
        <a:xfrm>
          <a:off x="6534150" y="4791075"/>
          <a:ext cx="0" cy="12382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457200</xdr:colOff>
      <xdr:row>25</xdr:row>
      <xdr:rowOff>95250</xdr:rowOff>
    </xdr:from>
    <xdr:to>
      <xdr:col>8</xdr:col>
      <xdr:colOff>457200</xdr:colOff>
      <xdr:row>26</xdr:row>
      <xdr:rowOff>133350</xdr:rowOff>
    </xdr:to>
    <xdr:sp>
      <xdr:nvSpPr>
        <xdr:cNvPr id="13" name="Line 22"/>
        <xdr:cNvSpPr>
          <a:spLocks/>
        </xdr:cNvSpPr>
      </xdr:nvSpPr>
      <xdr:spPr>
        <a:xfrm>
          <a:off x="5838825" y="5591175"/>
          <a:ext cx="0" cy="24765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285750</xdr:colOff>
      <xdr:row>25</xdr:row>
      <xdr:rowOff>171450</xdr:rowOff>
    </xdr:from>
    <xdr:to>
      <xdr:col>8</xdr:col>
      <xdr:colOff>66675</xdr:colOff>
      <xdr:row>41</xdr:row>
      <xdr:rowOff>57150</xdr:rowOff>
    </xdr:to>
    <xdr:graphicFrame>
      <xdr:nvGraphicFramePr>
        <xdr:cNvPr id="14" name="圖表 1"/>
        <xdr:cNvGraphicFramePr/>
      </xdr:nvGraphicFramePr>
      <xdr:xfrm>
        <a:off x="285750" y="5667375"/>
        <a:ext cx="516255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333375</xdr:rowOff>
    </xdr:from>
    <xdr:to>
      <xdr:col>7</xdr:col>
      <xdr:colOff>704850</xdr:colOff>
      <xdr:row>19</xdr:row>
      <xdr:rowOff>38100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7150" y="752475"/>
          <a:ext cx="5219700" cy="3686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45720" tIns="45720" rIns="45720" bIns="45720" anchor="ctr"/>
        <a:p>
          <a:pPr algn="ju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年底現有河川防洪設施堤防為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,930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844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公尺，護岸為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1,1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87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公尺。其中堤防最多者為花蓮縣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786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公尺，占總數之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，雲林縣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010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次之，第三為臺中市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26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358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05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。現有護岸最多者為新北市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，桃園市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922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54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次之，第三為高雄市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071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如表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、表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38100</xdr:colOff>
      <xdr:row>21</xdr:row>
      <xdr:rowOff>171450</xdr:rowOff>
    </xdr:from>
    <xdr:to>
      <xdr:col>8</xdr:col>
      <xdr:colOff>142875</xdr:colOff>
      <xdr:row>40</xdr:row>
      <xdr:rowOff>57150</xdr:rowOff>
    </xdr:to>
    <xdr:graphicFrame>
      <xdr:nvGraphicFramePr>
        <xdr:cNvPr id="2" name="圖表 2"/>
        <xdr:cNvGraphicFramePr/>
      </xdr:nvGraphicFramePr>
      <xdr:xfrm>
        <a:off x="38100" y="4991100"/>
        <a:ext cx="54483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257175</xdr:colOff>
      <xdr:row>19</xdr:row>
      <xdr:rowOff>152400</xdr:rowOff>
    </xdr:from>
    <xdr:to>
      <xdr:col>6</xdr:col>
      <xdr:colOff>666750</xdr:colOff>
      <xdr:row>21</xdr:row>
      <xdr:rowOff>85725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14375" y="4552950"/>
          <a:ext cx="3838575" cy="3524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圖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、現有河川防洪設施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--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堤防、護岸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0.09225</cdr:y>
    </cdr:from>
    <cdr:to>
      <cdr:x>0.1315</cdr:x>
      <cdr:y>0.1565</cdr:y>
    </cdr:to>
    <cdr:sp>
      <cdr:nvSpPr>
        <cdr:cNvPr id="1" name="文字 2"/>
        <cdr:cNvSpPr txBox="1">
          <a:spLocks noChangeArrowheads="1"/>
        </cdr:cNvSpPr>
      </cdr:nvSpPr>
      <cdr:spPr>
        <a:xfrm>
          <a:off x="19050" y="428625"/>
          <a:ext cx="714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41148" rIns="36576" bIns="4114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公里</a:t>
          </a:r>
        </a:p>
      </cdr:txBody>
    </cdr:sp>
  </cdr:relSizeAnchor>
  <cdr:relSizeAnchor xmlns:cdr="http://schemas.openxmlformats.org/drawingml/2006/chartDrawing">
    <cdr:from>
      <cdr:x>0.086</cdr:x>
      <cdr:y>-0.0105</cdr:y>
    </cdr:from>
    <cdr:to>
      <cdr:x>0.8865</cdr:x>
      <cdr:y>0.0515</cdr:y>
    </cdr:to>
    <cdr:sp>
      <cdr:nvSpPr>
        <cdr:cNvPr id="2" name="文字 1"/>
        <cdr:cNvSpPr txBox="1">
          <a:spLocks noChangeArrowheads="1"/>
        </cdr:cNvSpPr>
      </cdr:nvSpPr>
      <cdr:spPr>
        <a:xfrm>
          <a:off x="476250" y="-47624"/>
          <a:ext cx="4486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圖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、河川環境改善工程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--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堤防、護岸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304800</xdr:rowOff>
    </xdr:from>
    <xdr:to>
      <xdr:col>7</xdr:col>
      <xdr:colOff>742950</xdr:colOff>
      <xdr:row>18</xdr:row>
      <xdr:rowOff>152400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14300" y="628650"/>
          <a:ext cx="5200650" cy="3228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45720" bIns="45720" anchor="ctr"/>
        <a:p>
          <a:pPr algn="ju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民國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年度河川環境改善工程，共計堤防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561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公尺，以彰化縣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861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16.10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為最多，其次是雲林縣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1,655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14.32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，第三是花蓮縣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1,617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13.99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；護岸總計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818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公尺，以南投縣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7,292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52.77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為最多，苗栗縣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010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1.78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次之，第三是新北市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177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15.75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如表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之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、表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</a:p>
      </xdr:txBody>
    </xdr:sp>
    <xdr:clientData/>
  </xdr:twoCellAnchor>
  <xdr:twoCellAnchor>
    <xdr:from>
      <xdr:col>0</xdr:col>
      <xdr:colOff>9525</xdr:colOff>
      <xdr:row>22</xdr:row>
      <xdr:rowOff>114300</xdr:rowOff>
    </xdr:from>
    <xdr:to>
      <xdr:col>8</xdr:col>
      <xdr:colOff>276225</xdr:colOff>
      <xdr:row>45</xdr:row>
      <xdr:rowOff>28575</xdr:rowOff>
    </xdr:to>
    <xdr:graphicFrame>
      <xdr:nvGraphicFramePr>
        <xdr:cNvPr id="2" name="圖表 2"/>
        <xdr:cNvGraphicFramePr/>
      </xdr:nvGraphicFramePr>
      <xdr:xfrm>
        <a:off x="9525" y="4448175"/>
        <a:ext cx="561022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0.0805</cdr:y>
    </cdr:from>
    <cdr:to>
      <cdr:x>0.07175</cdr:x>
      <cdr:y>0.1405</cdr:y>
    </cdr:to>
    <cdr:sp>
      <cdr:nvSpPr>
        <cdr:cNvPr id="1" name="文字 2"/>
        <cdr:cNvSpPr txBox="1">
          <a:spLocks noChangeArrowheads="1"/>
        </cdr:cNvSpPr>
      </cdr:nvSpPr>
      <cdr:spPr>
        <a:xfrm>
          <a:off x="0" y="361950"/>
          <a:ext cx="3714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4114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公尺</a:t>
          </a:r>
        </a:p>
      </cdr:txBody>
    </cdr:sp>
  </cdr:relSizeAnchor>
  <cdr:relSizeAnchor xmlns:cdr="http://schemas.openxmlformats.org/drawingml/2006/chartDrawing">
    <cdr:from>
      <cdr:x>0.1365</cdr:x>
      <cdr:y>0</cdr:y>
    </cdr:from>
    <cdr:to>
      <cdr:x>0.825</cdr:x>
      <cdr:y>0.051</cdr:y>
    </cdr:to>
    <cdr:sp>
      <cdr:nvSpPr>
        <cdr:cNvPr id="2" name="文字 1"/>
        <cdr:cNvSpPr txBox="1">
          <a:spLocks noChangeArrowheads="1"/>
        </cdr:cNvSpPr>
      </cdr:nvSpPr>
      <cdr:spPr>
        <a:xfrm>
          <a:off x="685800" y="0"/>
          <a:ext cx="3486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圖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、河川歲修工程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--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堤防、護岸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9525</xdr:rowOff>
    </xdr:to>
    <xdr:sp fLocksText="0">
      <xdr:nvSpPr>
        <xdr:cNvPr id="1" name="文字 1"/>
        <xdr:cNvSpPr txBox="1">
          <a:spLocks noChangeArrowheads="1"/>
        </xdr:cNvSpPr>
      </xdr:nvSpPr>
      <xdr:spPr>
        <a:xfrm>
          <a:off x="0" y="0"/>
          <a:ext cx="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66675</xdr:colOff>
      <xdr:row>20</xdr:row>
      <xdr:rowOff>57150</xdr:rowOff>
    </xdr:from>
    <xdr:to>
      <xdr:col>7</xdr:col>
      <xdr:colOff>561975</xdr:colOff>
      <xdr:row>41</xdr:row>
      <xdr:rowOff>190500</xdr:rowOff>
    </xdr:to>
    <xdr:graphicFrame>
      <xdr:nvGraphicFramePr>
        <xdr:cNvPr id="2" name="圖表 3"/>
        <xdr:cNvGraphicFramePr/>
      </xdr:nvGraphicFramePr>
      <xdr:xfrm>
        <a:off x="66675" y="4210050"/>
        <a:ext cx="50673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</xdr:row>
      <xdr:rowOff>295275</xdr:rowOff>
    </xdr:from>
    <xdr:to>
      <xdr:col>7</xdr:col>
      <xdr:colOff>647700</xdr:colOff>
      <xdr:row>20</xdr:row>
      <xdr:rowOff>123825</xdr:rowOff>
    </xdr:to>
    <xdr:sp>
      <xdr:nvSpPr>
        <xdr:cNvPr id="3" name="文字 1"/>
        <xdr:cNvSpPr txBox="1">
          <a:spLocks noChangeArrowheads="1"/>
        </xdr:cNvSpPr>
      </xdr:nvSpPr>
      <xdr:spPr>
        <a:xfrm>
          <a:off x="114300" y="619125"/>
          <a:ext cx="5105400" cy="3657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45720" tIns="45720" rIns="45720" bIns="45720" anchor="ctr"/>
        <a:p>
          <a:pPr algn="ju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民國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年度河川歲修工程共計堤防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1,531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公尺，最多為嘉義縣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545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35.60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，其次是臺南市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534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34.88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，第三是雲林縣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380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24.82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；護岸計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4,409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公尺以高雄市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1,340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公尺為最多占總數之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30.39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，屏東縣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,32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次之，第三是臺中市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1,142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25.90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如表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、表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114300</xdr:rowOff>
    </xdr:from>
    <xdr:to>
      <xdr:col>8</xdr:col>
      <xdr:colOff>123825</xdr:colOff>
      <xdr:row>40</xdr:row>
      <xdr:rowOff>85725</xdr:rowOff>
    </xdr:to>
    <xdr:graphicFrame>
      <xdr:nvGraphicFramePr>
        <xdr:cNvPr id="1" name="圖表 200"/>
        <xdr:cNvGraphicFramePr/>
      </xdr:nvGraphicFramePr>
      <xdr:xfrm>
        <a:off x="0" y="4638675"/>
        <a:ext cx="54673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257175</xdr:colOff>
      <xdr:row>20</xdr:row>
      <xdr:rowOff>123825</xdr:rowOff>
    </xdr:from>
    <xdr:ext cx="352425" cy="257175"/>
    <xdr:sp>
      <xdr:nvSpPr>
        <xdr:cNvPr id="2" name="文字 2"/>
        <xdr:cNvSpPr txBox="1">
          <a:spLocks noChangeArrowheads="1"/>
        </xdr:cNvSpPr>
      </xdr:nvSpPr>
      <xdr:spPr>
        <a:xfrm>
          <a:off x="257175" y="4648200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公尺</a:t>
          </a:r>
        </a:p>
      </xdr:txBody>
    </xdr:sp>
    <xdr:clientData/>
  </xdr:oneCellAnchor>
  <xdr:oneCellAnchor>
    <xdr:from>
      <xdr:col>1</xdr:col>
      <xdr:colOff>104775</xdr:colOff>
      <xdr:row>19</xdr:row>
      <xdr:rowOff>9525</xdr:rowOff>
    </xdr:from>
    <xdr:ext cx="4210050" cy="295275"/>
    <xdr:sp>
      <xdr:nvSpPr>
        <xdr:cNvPr id="3" name="文字 1"/>
        <xdr:cNvSpPr txBox="1">
          <a:spLocks noChangeArrowheads="1"/>
        </xdr:cNvSpPr>
      </xdr:nvSpPr>
      <xdr:spPr>
        <a:xfrm>
          <a:off x="561975" y="4343400"/>
          <a:ext cx="4210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圖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、河川防災減災工程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--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堤防、護岸</a:t>
          </a:r>
        </a:p>
      </xdr:txBody>
    </xdr:sp>
    <xdr:clientData/>
  </xdr:oneCellAnchor>
  <xdr:twoCellAnchor>
    <xdr:from>
      <xdr:col>0</xdr:col>
      <xdr:colOff>142875</xdr:colOff>
      <xdr:row>1</xdr:row>
      <xdr:rowOff>352425</xdr:rowOff>
    </xdr:from>
    <xdr:to>
      <xdr:col>7</xdr:col>
      <xdr:colOff>733425</xdr:colOff>
      <xdr:row>18</xdr:row>
      <xdr:rowOff>180975</xdr:rowOff>
    </xdr:to>
    <xdr:sp>
      <xdr:nvSpPr>
        <xdr:cNvPr id="4" name="文字 1"/>
        <xdr:cNvSpPr txBox="1">
          <a:spLocks noChangeArrowheads="1"/>
        </xdr:cNvSpPr>
      </xdr:nvSpPr>
      <xdr:spPr>
        <a:xfrm>
          <a:off x="142875" y="676275"/>
          <a:ext cx="5162550" cy="36290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45720" tIns="45720" rIns="45720" bIns="45720" anchor="ctr"/>
        <a:p>
          <a:pPr algn="ju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民國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年度河川防災減災工程堤防共計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779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公尺，最多為花蓮縣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016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24.45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，其次是苗栗縣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708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23.52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，第三為宜蘭縣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5,172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5.78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；護岸總計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6,467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公尺，以雲林縣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3,936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公尺為最多占總數之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23.90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，臺南市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2,914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7.70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次之，第三為新北市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049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2.44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如表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、表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0.07325</cdr:y>
    </cdr:from>
    <cdr:to>
      <cdr:x>0.09375</cdr:x>
      <cdr:y>0.12775</cdr:y>
    </cdr:to>
    <cdr:sp>
      <cdr:nvSpPr>
        <cdr:cNvPr id="1" name="文字 2"/>
        <cdr:cNvSpPr txBox="1">
          <a:spLocks noChangeArrowheads="1"/>
        </cdr:cNvSpPr>
      </cdr:nvSpPr>
      <cdr:spPr>
        <a:xfrm>
          <a:off x="0" y="342900"/>
          <a:ext cx="571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41148" rIns="36576" bIns="4114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公尺</a:t>
          </a:r>
        </a:p>
      </cdr:txBody>
    </cdr:sp>
  </cdr:relSizeAnchor>
  <cdr:relSizeAnchor xmlns:cdr="http://schemas.openxmlformats.org/drawingml/2006/chartDrawing">
    <cdr:from>
      <cdr:x>0.08</cdr:x>
      <cdr:y>-0.01025</cdr:y>
    </cdr:from>
    <cdr:to>
      <cdr:x>0.08</cdr:x>
      <cdr:y>-0.01025</cdr:y>
    </cdr:to>
    <cdr:sp>
      <cdr:nvSpPr>
        <cdr:cNvPr id="2" name="文字 1"/>
        <cdr:cNvSpPr txBox="1">
          <a:spLocks noChangeArrowheads="1"/>
        </cdr:cNvSpPr>
      </cdr:nvSpPr>
      <cdr:spPr>
        <a:xfrm>
          <a:off x="476250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圖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、河川災修及搶修工程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--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堤防、護岸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333375</xdr:rowOff>
    </xdr:from>
    <xdr:to>
      <xdr:col>7</xdr:col>
      <xdr:colOff>733425</xdr:colOff>
      <xdr:row>17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42875" y="657225"/>
          <a:ext cx="5162550" cy="3257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45720" tIns="45720" rIns="45720" bIns="45720" anchor="ctr"/>
        <a:p>
          <a:pPr algn="ju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民國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年度河川災修及搶修工程共計堤防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2,234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公尺，最多者為臺南市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31.51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，其次是花蓮縣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681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30.48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，第三是臺東縣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515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23.05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；護岸總計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16,677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公尺，最多者為高雄市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6,126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36.73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，其次是雲林縣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4,186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25.10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，第三是嘉義縣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2,250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13.49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如表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、表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</a:p>
      </xdr:txBody>
    </xdr:sp>
    <xdr:clientData/>
  </xdr:twoCellAnchor>
  <xdr:twoCellAnchor>
    <xdr:from>
      <xdr:col>0</xdr:col>
      <xdr:colOff>0</xdr:colOff>
      <xdr:row>17</xdr:row>
      <xdr:rowOff>180975</xdr:rowOff>
    </xdr:from>
    <xdr:to>
      <xdr:col>9</xdr:col>
      <xdr:colOff>28575</xdr:colOff>
      <xdr:row>43</xdr:row>
      <xdr:rowOff>9525</xdr:rowOff>
    </xdr:to>
    <xdr:graphicFrame>
      <xdr:nvGraphicFramePr>
        <xdr:cNvPr id="2" name="圖表 3"/>
        <xdr:cNvGraphicFramePr/>
      </xdr:nvGraphicFramePr>
      <xdr:xfrm>
        <a:off x="0" y="4095750"/>
        <a:ext cx="60674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66675</xdr:colOff>
      <xdr:row>17</xdr:row>
      <xdr:rowOff>28575</xdr:rowOff>
    </xdr:from>
    <xdr:ext cx="4210050" cy="323850"/>
    <xdr:sp>
      <xdr:nvSpPr>
        <xdr:cNvPr id="3" name="文字 1"/>
        <xdr:cNvSpPr txBox="1">
          <a:spLocks noChangeArrowheads="1"/>
        </xdr:cNvSpPr>
      </xdr:nvSpPr>
      <xdr:spPr>
        <a:xfrm>
          <a:off x="523875" y="3943350"/>
          <a:ext cx="4210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圖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、河川災修及搶修工程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--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堤防、護岸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6.00390625" style="1" customWidth="1"/>
    <col min="2" max="7" width="9.00390625" style="1" customWidth="1"/>
    <col min="8" max="8" width="10.125" style="1" customWidth="1"/>
    <col min="9" max="9" width="9.00390625" style="1" customWidth="1"/>
    <col min="10" max="10" width="10.625" style="60" customWidth="1"/>
    <col min="11" max="11" width="12.375" style="60" customWidth="1"/>
    <col min="12" max="12" width="8.875" style="1" customWidth="1"/>
    <col min="13" max="13" width="8.125" style="1" customWidth="1"/>
    <col min="14" max="14" width="9.125" style="1" bestFit="1" customWidth="1"/>
    <col min="15" max="16384" width="9.00390625" style="1" customWidth="1"/>
  </cols>
  <sheetData>
    <row r="1" spans="1:14" ht="33" customHeight="1">
      <c r="A1" s="59" t="s">
        <v>61</v>
      </c>
      <c r="N1"/>
    </row>
    <row r="2" spans="1:14" ht="35.25" customHeight="1">
      <c r="A2" s="23" t="s">
        <v>20</v>
      </c>
      <c r="J2" s="61" t="s">
        <v>16</v>
      </c>
      <c r="K2" s="61" t="s">
        <v>17</v>
      </c>
      <c r="N2"/>
    </row>
    <row r="3" spans="9:14" ht="16.5">
      <c r="I3" s="11" t="s">
        <v>25</v>
      </c>
      <c r="J3" s="70">
        <v>107570</v>
      </c>
      <c r="K3" s="70">
        <v>173175</v>
      </c>
      <c r="L3" s="71">
        <f>J3/$J$22*100</f>
        <v>3.670273818736173</v>
      </c>
      <c r="M3" s="71">
        <f aca="true" t="shared" si="0" ref="M3:M21">K3/$K$22*100</f>
        <v>14.58420181655108</v>
      </c>
      <c r="N3" s="72">
        <f aca="true" t="shared" si="1" ref="N3:N21">J3+K3</f>
        <v>280745</v>
      </c>
    </row>
    <row r="4" spans="9:14" ht="16.5">
      <c r="I4" s="11" t="s">
        <v>18</v>
      </c>
      <c r="J4" s="70">
        <v>116756</v>
      </c>
      <c r="K4" s="70">
        <v>65198</v>
      </c>
      <c r="L4" s="71">
        <f aca="true" t="shared" si="2" ref="L4:L21">J4/$J$22*100</f>
        <v>3.983698893561036</v>
      </c>
      <c r="M4" s="71">
        <f t="shared" si="0"/>
        <v>5.490750916907737</v>
      </c>
      <c r="N4" s="72">
        <f t="shared" si="1"/>
        <v>181954</v>
      </c>
    </row>
    <row r="5" spans="9:14" ht="16.5">
      <c r="I5" s="22" t="s">
        <v>45</v>
      </c>
      <c r="J5" s="70">
        <v>48150</v>
      </c>
      <c r="K5" s="70">
        <v>148922</v>
      </c>
      <c r="L5" s="71">
        <f t="shared" si="2"/>
        <v>1.6428714732002112</v>
      </c>
      <c r="M5" s="71">
        <f t="shared" si="0"/>
        <v>12.54169772152112</v>
      </c>
      <c r="N5" s="72">
        <f t="shared" si="1"/>
        <v>197072</v>
      </c>
    </row>
    <row r="6" spans="9:14" ht="16.5">
      <c r="I6" s="11" t="s">
        <v>38</v>
      </c>
      <c r="J6" s="70">
        <v>265358</v>
      </c>
      <c r="K6" s="70">
        <v>39276</v>
      </c>
      <c r="L6" s="71">
        <f t="shared" si="2"/>
        <v>9.053978990352267</v>
      </c>
      <c r="M6" s="71">
        <f t="shared" si="0"/>
        <v>3.307689392503885</v>
      </c>
      <c r="N6" s="72">
        <f t="shared" si="1"/>
        <v>304634</v>
      </c>
    </row>
    <row r="7" spans="9:14" ht="16.5">
      <c r="I7" s="11" t="s">
        <v>14</v>
      </c>
      <c r="J7" s="70">
        <v>252884</v>
      </c>
      <c r="K7" s="70">
        <v>96777</v>
      </c>
      <c r="L7" s="73">
        <f t="shared" si="2"/>
        <v>8.6283678012204</v>
      </c>
      <c r="M7" s="73">
        <f t="shared" si="0"/>
        <v>8.150225489824535</v>
      </c>
      <c r="N7" s="72">
        <f t="shared" si="1"/>
        <v>349661</v>
      </c>
    </row>
    <row r="8" spans="9:14" ht="16.5">
      <c r="I8" s="22" t="s">
        <v>26</v>
      </c>
      <c r="J8" s="70">
        <v>120690</v>
      </c>
      <c r="K8" s="70">
        <v>116071</v>
      </c>
      <c r="L8" s="73">
        <f t="shared" si="2"/>
        <v>4.117926440301838</v>
      </c>
      <c r="M8" s="73">
        <f t="shared" si="0"/>
        <v>9.775099691346329</v>
      </c>
      <c r="N8" s="72">
        <f t="shared" si="1"/>
        <v>236761</v>
      </c>
    </row>
    <row r="9" spans="9:14" ht="14.25" customHeight="1">
      <c r="I9" s="22" t="s">
        <v>6</v>
      </c>
      <c r="J9" s="70">
        <v>229833</v>
      </c>
      <c r="K9" s="70">
        <v>12452</v>
      </c>
      <c r="L9" s="73">
        <f t="shared" si="2"/>
        <v>7.841870805815662</v>
      </c>
      <c r="M9" s="73">
        <f t="shared" si="0"/>
        <v>1.0486645359878393</v>
      </c>
      <c r="N9" s="72">
        <f t="shared" si="1"/>
        <v>242285</v>
      </c>
    </row>
    <row r="10" spans="9:14" ht="16.5">
      <c r="I10" s="22" t="s">
        <v>7</v>
      </c>
      <c r="J10" s="70">
        <v>96725</v>
      </c>
      <c r="K10" s="70">
        <v>27874</v>
      </c>
      <c r="L10" s="73">
        <f t="shared" si="2"/>
        <v>3.300243888791079</v>
      </c>
      <c r="M10" s="73">
        <f t="shared" si="0"/>
        <v>2.3474522386865586</v>
      </c>
      <c r="N10" s="72">
        <f t="shared" si="1"/>
        <v>124599</v>
      </c>
    </row>
    <row r="11" spans="9:14" ht="16.5">
      <c r="I11" s="22" t="s">
        <v>1</v>
      </c>
      <c r="J11" s="70">
        <v>170831</v>
      </c>
      <c r="K11" s="70">
        <v>56424</v>
      </c>
      <c r="L11" s="73">
        <f t="shared" si="2"/>
        <v>5.828730563619216</v>
      </c>
      <c r="M11" s="73">
        <f t="shared" si="0"/>
        <v>4.751834868180039</v>
      </c>
      <c r="N11" s="72">
        <f t="shared" si="1"/>
        <v>227255</v>
      </c>
    </row>
    <row r="12" spans="9:14" ht="16.5">
      <c r="I12" s="22" t="s">
        <v>8</v>
      </c>
      <c r="J12" s="70">
        <v>84428</v>
      </c>
      <c r="K12" s="70">
        <v>9492</v>
      </c>
      <c r="L12" s="73">
        <f t="shared" si="2"/>
        <v>2.880671915666613</v>
      </c>
      <c r="M12" s="73">
        <f t="shared" si="0"/>
        <v>0.7993835348214398</v>
      </c>
      <c r="N12" s="72">
        <f t="shared" si="1"/>
        <v>93920</v>
      </c>
    </row>
    <row r="13" spans="9:14" ht="16.5">
      <c r="I13" s="22" t="s">
        <v>3</v>
      </c>
      <c r="J13" s="70">
        <v>144923</v>
      </c>
      <c r="K13" s="70">
        <v>77638</v>
      </c>
      <c r="L13" s="73">
        <f t="shared" si="2"/>
        <v>4.944753115484823</v>
      </c>
      <c r="M13" s="73">
        <f t="shared" si="0"/>
        <v>6.538404854242199</v>
      </c>
      <c r="N13" s="72">
        <f t="shared" si="1"/>
        <v>222561</v>
      </c>
    </row>
    <row r="14" spans="9:14" ht="16.5">
      <c r="I14" s="22" t="s">
        <v>0</v>
      </c>
      <c r="J14" s="70">
        <v>291010</v>
      </c>
      <c r="K14" s="70">
        <v>68346</v>
      </c>
      <c r="L14" s="73">
        <f t="shared" si="2"/>
        <v>9.929221753187818</v>
      </c>
      <c r="M14" s="73">
        <f t="shared" si="0"/>
        <v>5.755864630310381</v>
      </c>
      <c r="N14" s="72">
        <f t="shared" si="1"/>
        <v>359356</v>
      </c>
    </row>
    <row r="15" spans="9:14" ht="16.5">
      <c r="I15" s="22" t="s">
        <v>9</v>
      </c>
      <c r="J15" s="70">
        <v>206217</v>
      </c>
      <c r="K15" s="70">
        <v>41069</v>
      </c>
      <c r="L15" s="73">
        <f t="shared" si="2"/>
        <v>7.036096086997466</v>
      </c>
      <c r="M15" s="73">
        <f t="shared" si="0"/>
        <v>3.4586896746293423</v>
      </c>
      <c r="N15" s="72">
        <f t="shared" si="1"/>
        <v>247286</v>
      </c>
    </row>
    <row r="16" spans="9:14" ht="16.5">
      <c r="I16" s="22" t="s">
        <v>2</v>
      </c>
      <c r="J16" s="70">
        <v>126776</v>
      </c>
      <c r="K16" s="70">
        <v>105635</v>
      </c>
      <c r="L16" s="73">
        <f t="shared" si="2"/>
        <v>4.325579935336033</v>
      </c>
      <c r="M16" s="73">
        <f t="shared" si="0"/>
        <v>8.896215729125874</v>
      </c>
      <c r="N16" s="72">
        <f t="shared" si="1"/>
        <v>232411</v>
      </c>
    </row>
    <row r="17" spans="9:14" ht="16.5">
      <c r="I17" s="22" t="s">
        <v>5</v>
      </c>
      <c r="J17" s="70">
        <v>230268</v>
      </c>
      <c r="K17" s="70">
        <v>67329</v>
      </c>
      <c r="L17" s="73">
        <f t="shared" si="2"/>
        <v>7.856712946850805</v>
      </c>
      <c r="M17" s="73">
        <f t="shared" si="0"/>
        <v>5.670216394436654</v>
      </c>
      <c r="N17" s="72">
        <f t="shared" si="1"/>
        <v>297597</v>
      </c>
    </row>
    <row r="18" spans="9:14" ht="16.5">
      <c r="I18" s="22" t="s">
        <v>4</v>
      </c>
      <c r="J18" s="70">
        <v>401786</v>
      </c>
      <c r="K18" s="70">
        <v>66551</v>
      </c>
      <c r="L18" s="73">
        <f t="shared" si="2"/>
        <v>13.70888385734621</v>
      </c>
      <c r="M18" s="73">
        <f t="shared" si="0"/>
        <v>5.604695915076027</v>
      </c>
      <c r="N18" s="72">
        <f t="shared" si="1"/>
        <v>468337</v>
      </c>
    </row>
    <row r="19" spans="9:14" ht="16.5">
      <c r="I19" s="11" t="s">
        <v>10</v>
      </c>
      <c r="J19" s="70">
        <v>15638</v>
      </c>
      <c r="K19" s="70">
        <v>8833</v>
      </c>
      <c r="L19" s="71">
        <f t="shared" si="2"/>
        <v>0.5335664402472462</v>
      </c>
      <c r="M19" s="71">
        <f t="shared" si="0"/>
        <v>0.7438848254401368</v>
      </c>
      <c r="N19" s="72">
        <f t="shared" si="1"/>
        <v>24471</v>
      </c>
    </row>
    <row r="20" spans="9:14" ht="16.5">
      <c r="I20" s="11" t="s">
        <v>11</v>
      </c>
      <c r="J20" s="70">
        <v>10101</v>
      </c>
      <c r="K20" s="70">
        <v>3528</v>
      </c>
      <c r="L20" s="71">
        <f t="shared" si="2"/>
        <v>0.344644750795334</v>
      </c>
      <c r="M20" s="71">
        <f t="shared" si="0"/>
        <v>0.29711600409292455</v>
      </c>
      <c r="N20" s="72">
        <f t="shared" si="1"/>
        <v>13629</v>
      </c>
    </row>
    <row r="21" spans="9:14" ht="16.5">
      <c r="I21" s="11" t="s">
        <v>13</v>
      </c>
      <c r="J21" s="70">
        <v>10900</v>
      </c>
      <c r="K21" s="70">
        <v>2825</v>
      </c>
      <c r="L21" s="71">
        <f t="shared" si="2"/>
        <v>0.37190652248976747</v>
      </c>
      <c r="M21" s="71">
        <f t="shared" si="0"/>
        <v>0.23791176631590472</v>
      </c>
      <c r="N21" s="72">
        <f t="shared" si="1"/>
        <v>13725</v>
      </c>
    </row>
    <row r="22" spans="9:14" ht="16.5">
      <c r="I22" s="11" t="s">
        <v>15</v>
      </c>
      <c r="J22" s="70">
        <f>SUM(J3:J21)</f>
        <v>2930844</v>
      </c>
      <c r="K22" s="70">
        <f>SUM(K3:K21)</f>
        <v>1187415</v>
      </c>
      <c r="L22" s="74">
        <f>SUM(L3:L21)</f>
        <v>99.99999999999999</v>
      </c>
      <c r="M22" s="74">
        <f>SUM(M3:M21)</f>
        <v>99.99999999999999</v>
      </c>
      <c r="N22" s="72"/>
    </row>
    <row r="23" spans="9:14" ht="16.5">
      <c r="I23" s="24"/>
      <c r="J23" s="32"/>
      <c r="K23" s="32"/>
      <c r="L23" s="26"/>
      <c r="M23" s="33"/>
      <c r="N23"/>
    </row>
  </sheetData>
  <sheetProtection/>
  <printOptions/>
  <pageMargins left="1.1811023622047245" right="0.5905511811023623" top="0.984251968503937" bottom="0.984251968503937" header="0.5118110236220472" footer="0.5118110236220472"/>
  <pageSetup firstPageNumber="8" useFirstPageNumber="1" horizontalDpi="300" verticalDpi="3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3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00390625" style="1" customWidth="1"/>
    <col min="2" max="7" width="9.00390625" style="1" customWidth="1"/>
    <col min="8" max="8" width="10.125" style="1" customWidth="1"/>
    <col min="9" max="9" width="9.00390625" style="1" customWidth="1"/>
    <col min="10" max="10" width="9.125" style="1" bestFit="1" customWidth="1"/>
    <col min="11" max="11" width="8.00390625" style="60" customWidth="1"/>
    <col min="12" max="12" width="7.625" style="60" customWidth="1"/>
    <col min="13" max="13" width="7.625" style="1" customWidth="1"/>
    <col min="14" max="14" width="8.875" style="1" customWidth="1"/>
    <col min="15" max="16384" width="9.00390625" style="1" customWidth="1"/>
  </cols>
  <sheetData>
    <row r="1" ht="25.5" customHeight="1"/>
    <row r="2" spans="1:12" s="10" customFormat="1" ht="35.25" customHeight="1">
      <c r="A2" s="58" t="s">
        <v>21</v>
      </c>
      <c r="K2" s="61"/>
      <c r="L2" s="61"/>
    </row>
    <row r="3" spans="11:12" s="10" customFormat="1" ht="16.5">
      <c r="K3" s="61"/>
      <c r="L3" s="61"/>
    </row>
    <row r="4" spans="8:12" s="10" customFormat="1" ht="16.5">
      <c r="H4" s="11"/>
      <c r="I4" s="11"/>
      <c r="K4" s="61"/>
      <c r="L4" s="61"/>
    </row>
    <row r="5" spans="8:12" s="10" customFormat="1" ht="16.5">
      <c r="H5" s="11"/>
      <c r="I5" s="11"/>
      <c r="K5" s="61"/>
      <c r="L5" s="61"/>
    </row>
    <row r="6" spans="8:12" s="10" customFormat="1" ht="16.5">
      <c r="H6" s="11"/>
      <c r="I6" s="11"/>
      <c r="K6" s="61"/>
      <c r="L6" s="61"/>
    </row>
    <row r="7" spans="8:12" s="10" customFormat="1" ht="16.5">
      <c r="H7" s="11"/>
      <c r="I7" s="11"/>
      <c r="K7" s="61"/>
      <c r="L7" s="61"/>
    </row>
    <row r="8" spans="8:12" s="10" customFormat="1" ht="16.5">
      <c r="H8" s="11"/>
      <c r="I8" s="11"/>
      <c r="K8" s="61"/>
      <c r="L8" s="61"/>
    </row>
    <row r="9" spans="8:12" s="10" customFormat="1" ht="16.5">
      <c r="H9" s="11"/>
      <c r="I9" s="11"/>
      <c r="K9" s="61"/>
      <c r="L9" s="61"/>
    </row>
    <row r="10" spans="8:12" s="10" customFormat="1" ht="16.5">
      <c r="H10" s="11"/>
      <c r="I10" s="11"/>
      <c r="K10" s="61"/>
      <c r="L10" s="61"/>
    </row>
    <row r="11" spans="8:12" s="10" customFormat="1" ht="16.5">
      <c r="H11" s="11"/>
      <c r="I11" s="11"/>
      <c r="K11" s="61"/>
      <c r="L11" s="61"/>
    </row>
    <row r="12" spans="8:14" s="10" customFormat="1" ht="16.5">
      <c r="H12" s="11"/>
      <c r="I12" s="11"/>
      <c r="J12" s="1"/>
      <c r="K12" s="60" t="s">
        <v>16</v>
      </c>
      <c r="L12" s="60" t="s">
        <v>17</v>
      </c>
      <c r="M12" s="1"/>
      <c r="N12" s="1"/>
    </row>
    <row r="13" spans="8:15" s="10" customFormat="1" ht="16.5">
      <c r="H13" s="11"/>
      <c r="I13" s="11"/>
      <c r="J13" s="22" t="s">
        <v>37</v>
      </c>
      <c r="K13" s="28"/>
      <c r="L13" s="28">
        <v>2177</v>
      </c>
      <c r="M13" s="27">
        <f aca="true" t="shared" si="0" ref="M13:M26">K13/$K$27*100</f>
        <v>0</v>
      </c>
      <c r="N13" s="27">
        <f aca="true" t="shared" si="1" ref="N13:N26">L13/$L$27*100</f>
        <v>15.7548125633232</v>
      </c>
      <c r="O13" s="10">
        <f>K13+L13</f>
        <v>2177</v>
      </c>
    </row>
    <row r="14" spans="8:15" s="10" customFormat="1" ht="16.5" hidden="1">
      <c r="H14" s="11"/>
      <c r="I14" s="11"/>
      <c r="J14" s="22" t="s">
        <v>47</v>
      </c>
      <c r="K14" s="28">
        <v>0</v>
      </c>
      <c r="L14" s="28">
        <v>0</v>
      </c>
      <c r="M14" s="27">
        <f t="shared" si="0"/>
        <v>0</v>
      </c>
      <c r="N14" s="27">
        <f t="shared" si="1"/>
        <v>0</v>
      </c>
      <c r="O14" s="10">
        <f aca="true" t="shared" si="2" ref="O14:O26">K14+L14</f>
        <v>0</v>
      </c>
    </row>
    <row r="15" spans="8:15" s="10" customFormat="1" ht="16.5">
      <c r="H15" s="11"/>
      <c r="I15" s="11"/>
      <c r="J15" s="22" t="s">
        <v>45</v>
      </c>
      <c r="K15" s="28"/>
      <c r="L15" s="28">
        <v>191</v>
      </c>
      <c r="M15" s="27">
        <f t="shared" si="0"/>
        <v>0</v>
      </c>
      <c r="N15" s="27">
        <f t="shared" si="1"/>
        <v>1.382255029671443</v>
      </c>
      <c r="O15" s="10">
        <f t="shared" si="2"/>
        <v>191</v>
      </c>
    </row>
    <row r="16" spans="8:15" s="10" customFormat="1" ht="16.5">
      <c r="H16" s="11"/>
      <c r="I16" s="11"/>
      <c r="J16" s="22" t="s">
        <v>46</v>
      </c>
      <c r="K16" s="28">
        <v>614</v>
      </c>
      <c r="L16" s="28">
        <v>538</v>
      </c>
      <c r="M16" s="27">
        <f t="shared" si="0"/>
        <v>5.3109592595796205</v>
      </c>
      <c r="N16" s="27">
        <f t="shared" si="1"/>
        <v>3.893472282530033</v>
      </c>
      <c r="O16" s="10">
        <f t="shared" si="2"/>
        <v>1152</v>
      </c>
    </row>
    <row r="17" spans="8:15" s="10" customFormat="1" ht="16.5">
      <c r="H17" s="11"/>
      <c r="I17" s="11"/>
      <c r="J17" s="22" t="s">
        <v>7</v>
      </c>
      <c r="K17" s="28">
        <v>1041</v>
      </c>
      <c r="L17" s="62">
        <v>610</v>
      </c>
      <c r="M17" s="27">
        <f t="shared" si="0"/>
        <v>9.004411383098349</v>
      </c>
      <c r="N17" s="27">
        <f t="shared" si="1"/>
        <v>4.414531770154871</v>
      </c>
      <c r="O17" s="10">
        <f t="shared" si="2"/>
        <v>1651</v>
      </c>
    </row>
    <row r="18" spans="8:15" s="10" customFormat="1" ht="16.5" hidden="1">
      <c r="H18" s="11"/>
      <c r="I18" s="11"/>
      <c r="J18" s="22" t="s">
        <v>7</v>
      </c>
      <c r="K18" s="28">
        <v>0</v>
      </c>
      <c r="L18" s="28">
        <v>0</v>
      </c>
      <c r="M18" s="27">
        <f t="shared" si="0"/>
        <v>0</v>
      </c>
      <c r="N18" s="27">
        <f t="shared" si="1"/>
        <v>0</v>
      </c>
      <c r="O18" s="10">
        <f t="shared" si="2"/>
        <v>0</v>
      </c>
    </row>
    <row r="19" spans="9:15" s="10" customFormat="1" ht="16.5">
      <c r="I19" s="11"/>
      <c r="J19" s="22" t="s">
        <v>75</v>
      </c>
      <c r="K19" s="28">
        <v>750</v>
      </c>
      <c r="L19" s="62">
        <v>3010</v>
      </c>
      <c r="M19" s="27">
        <f t="shared" si="0"/>
        <v>6.487328085805726</v>
      </c>
      <c r="N19" s="27">
        <f t="shared" si="1"/>
        <v>21.783181357649443</v>
      </c>
      <c r="O19" s="10">
        <f t="shared" si="2"/>
        <v>3760</v>
      </c>
    </row>
    <row r="20" spans="9:15" s="10" customFormat="1" ht="16.5" hidden="1">
      <c r="I20" s="11"/>
      <c r="J20" s="11" t="s">
        <v>1</v>
      </c>
      <c r="K20" s="28">
        <v>0</v>
      </c>
      <c r="L20" s="28">
        <v>0</v>
      </c>
      <c r="M20" s="27">
        <f t="shared" si="0"/>
        <v>0</v>
      </c>
      <c r="N20" s="27">
        <f t="shared" si="1"/>
        <v>0</v>
      </c>
      <c r="O20" s="10">
        <f t="shared" si="2"/>
        <v>0</v>
      </c>
    </row>
    <row r="21" spans="9:15" s="10" customFormat="1" ht="16.5">
      <c r="I21" s="11"/>
      <c r="J21" s="11" t="s">
        <v>8</v>
      </c>
      <c r="K21" s="28">
        <v>1861</v>
      </c>
      <c r="L21" s="28"/>
      <c r="M21" s="27">
        <f t="shared" si="0"/>
        <v>16.097223423579273</v>
      </c>
      <c r="N21" s="27">
        <f t="shared" si="1"/>
        <v>0</v>
      </c>
      <c r="O21" s="10">
        <f t="shared" si="2"/>
        <v>1861</v>
      </c>
    </row>
    <row r="22" spans="10:15" s="10" customFormat="1" ht="16.5">
      <c r="J22" s="11" t="s">
        <v>3</v>
      </c>
      <c r="K22" s="28">
        <v>1473</v>
      </c>
      <c r="L22" s="28">
        <v>7292</v>
      </c>
      <c r="M22" s="27">
        <f t="shared" si="0"/>
        <v>12.741112360522447</v>
      </c>
      <c r="N22" s="27">
        <f t="shared" si="1"/>
        <v>52.77174699667101</v>
      </c>
      <c r="O22" s="10">
        <f t="shared" si="2"/>
        <v>8765</v>
      </c>
    </row>
    <row r="23" spans="9:15" s="10" customFormat="1" ht="16.5">
      <c r="I23" s="11"/>
      <c r="J23" s="11" t="s">
        <v>0</v>
      </c>
      <c r="K23" s="28">
        <v>1655</v>
      </c>
      <c r="L23" s="28"/>
      <c r="M23" s="27">
        <f t="shared" si="0"/>
        <v>14.31537064267797</v>
      </c>
      <c r="N23" s="27">
        <f t="shared" si="1"/>
        <v>0</v>
      </c>
      <c r="O23" s="10">
        <f t="shared" si="2"/>
        <v>1655</v>
      </c>
    </row>
    <row r="24" spans="10:15" s="10" customFormat="1" ht="16.5">
      <c r="J24" s="11" t="s">
        <v>9</v>
      </c>
      <c r="K24" s="28">
        <v>1200</v>
      </c>
      <c r="L24" s="28"/>
      <c r="M24" s="27">
        <f t="shared" si="0"/>
        <v>10.379724937289161</v>
      </c>
      <c r="N24" s="27">
        <f t="shared" si="1"/>
        <v>0</v>
      </c>
      <c r="O24" s="10">
        <f t="shared" si="2"/>
        <v>1200</v>
      </c>
    </row>
    <row r="25" spans="9:15" ht="16.5">
      <c r="I25" s="3"/>
      <c r="J25" s="11" t="s">
        <v>39</v>
      </c>
      <c r="K25" s="28">
        <v>1350</v>
      </c>
      <c r="L25" s="28"/>
      <c r="M25" s="27">
        <f t="shared" si="0"/>
        <v>11.677190554450307</v>
      </c>
      <c r="N25" s="27">
        <f t="shared" si="1"/>
        <v>0</v>
      </c>
      <c r="O25" s="10">
        <f t="shared" si="2"/>
        <v>1350</v>
      </c>
    </row>
    <row r="26" spans="9:15" ht="16.5">
      <c r="I26" s="3"/>
      <c r="J26" s="11" t="s">
        <v>4</v>
      </c>
      <c r="K26" s="62">
        <v>1617</v>
      </c>
      <c r="L26" s="62"/>
      <c r="M26" s="27">
        <f t="shared" si="0"/>
        <v>13.986679352997145</v>
      </c>
      <c r="N26" s="27">
        <f t="shared" si="1"/>
        <v>0</v>
      </c>
      <c r="O26" s="10">
        <f t="shared" si="2"/>
        <v>1617</v>
      </c>
    </row>
    <row r="27" spans="9:15" ht="16.5">
      <c r="I27" s="3"/>
      <c r="J27" s="11"/>
      <c r="K27" s="63">
        <f>SUM(K13:K26)</f>
        <v>11561</v>
      </c>
      <c r="L27" s="63">
        <f>SUM(L13:L26)</f>
        <v>13818</v>
      </c>
      <c r="M27" s="63">
        <f>SUM(M13:M26)</f>
        <v>100</v>
      </c>
      <c r="N27" s="63">
        <f>SUM(N13:N26)</f>
        <v>100</v>
      </c>
      <c r="O27" s="10"/>
    </row>
    <row r="28" spans="9:15" ht="16.5">
      <c r="I28" s="3"/>
      <c r="J28" s="11"/>
      <c r="O28" s="10"/>
    </row>
    <row r="29" ht="16.5">
      <c r="I29" s="3"/>
    </row>
    <row r="30" ht="16.5">
      <c r="I30" s="3"/>
    </row>
    <row r="31" ht="16.5">
      <c r="I31" s="3"/>
    </row>
    <row r="32" spans="9:10" ht="16.5">
      <c r="I32" s="3"/>
      <c r="J32" s="13"/>
    </row>
    <row r="33" spans="9:14" ht="16.5">
      <c r="I33" s="3"/>
      <c r="J33" s="13"/>
      <c r="K33" s="64"/>
      <c r="L33" s="64"/>
      <c r="M33" s="15"/>
      <c r="N33" s="15"/>
    </row>
    <row r="34" spans="9:14" ht="16.5">
      <c r="I34" s="3"/>
      <c r="J34" s="13"/>
      <c r="K34" s="64"/>
      <c r="L34" s="64"/>
      <c r="M34" s="15"/>
      <c r="N34" s="15"/>
    </row>
    <row r="35" spans="9:14" ht="16.5">
      <c r="I35" s="7"/>
      <c r="J35" s="12"/>
      <c r="K35" s="65"/>
      <c r="L35" s="65"/>
      <c r="M35" s="12"/>
      <c r="N35" s="5"/>
    </row>
    <row r="36" spans="9:13" ht="16.5">
      <c r="I36" s="7"/>
      <c r="J36"/>
      <c r="K36" s="66"/>
      <c r="L36" s="66"/>
      <c r="M36"/>
    </row>
    <row r="37" ht="16.5">
      <c r="I37" s="7"/>
    </row>
    <row r="38" ht="16.5">
      <c r="I38" s="7"/>
    </row>
    <row r="44" ht="16.5">
      <c r="I44" s="3"/>
    </row>
    <row r="45" ht="16.5">
      <c r="I45" s="3"/>
    </row>
    <row r="46" ht="16.5">
      <c r="I46" s="3"/>
    </row>
    <row r="47" ht="16.5">
      <c r="I47" s="3"/>
    </row>
    <row r="48" ht="16.5">
      <c r="I48" s="3"/>
    </row>
    <row r="49" ht="16.5">
      <c r="I49" s="3"/>
    </row>
    <row r="50" ht="16.5">
      <c r="I50" s="6"/>
    </row>
    <row r="51" ht="16.5">
      <c r="I51" s="5"/>
    </row>
    <row r="53" spans="10:13" ht="16.5">
      <c r="J53"/>
      <c r="K53" s="66"/>
      <c r="L53" s="66"/>
      <c r="M53"/>
    </row>
  </sheetData>
  <sheetProtection/>
  <printOptions/>
  <pageMargins left="1.220472440944882" right="0.5905511811023623" top="0.984251968503937" bottom="0.5905511811023623" header="0.5118110236220472" footer="0.5118110236220472"/>
  <pageSetup firstPageNumber="9" useFirstPageNumber="1" horizontalDpi="300" verticalDpi="300" orientation="portrait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00390625" style="1" customWidth="1"/>
    <col min="2" max="7" width="9.00390625" style="1" customWidth="1"/>
    <col min="8" max="8" width="10.125" style="1" customWidth="1"/>
    <col min="9" max="9" width="9.00390625" style="1" customWidth="1"/>
    <col min="10" max="10" width="7.50390625" style="1" customWidth="1"/>
    <col min="11" max="11" width="7.625" style="1" customWidth="1"/>
    <col min="12" max="12" width="6.125" style="1" customWidth="1"/>
    <col min="13" max="13" width="8.625" style="1" customWidth="1"/>
    <col min="14" max="14" width="9.50390625" style="1" customWidth="1"/>
    <col min="15" max="16384" width="9.00390625" style="1" customWidth="1"/>
  </cols>
  <sheetData>
    <row r="1" spans="1:14" ht="25.5" customHeight="1">
      <c r="A1" s="17"/>
      <c r="N1"/>
    </row>
    <row r="2" s="10" customFormat="1" ht="35.25" customHeight="1">
      <c r="A2" s="58" t="s">
        <v>22</v>
      </c>
    </row>
    <row r="3" s="10" customFormat="1" ht="16.5"/>
    <row r="4" s="10" customFormat="1" ht="16.5">
      <c r="K4" s="10" t="s">
        <v>19</v>
      </c>
    </row>
    <row r="5" s="10" customFormat="1" ht="16.5"/>
    <row r="6" s="10" customFormat="1" ht="16.5"/>
    <row r="7" spans="10:14" s="10" customFormat="1" ht="16.5">
      <c r="J7" s="19"/>
      <c r="K7" s="20"/>
      <c r="L7" s="16"/>
      <c r="M7" s="21"/>
      <c r="N7" s="11"/>
    </row>
    <row r="8" spans="10:14" s="10" customFormat="1" ht="16.5">
      <c r="J8"/>
      <c r="K8" s="9" t="s">
        <v>16</v>
      </c>
      <c r="L8" s="9" t="s">
        <v>17</v>
      </c>
      <c r="M8"/>
      <c r="N8" s="21"/>
    </row>
    <row r="9" spans="10:15" s="10" customFormat="1" ht="16.5">
      <c r="J9" s="10" t="s">
        <v>37</v>
      </c>
      <c r="K9"/>
      <c r="L9">
        <v>100</v>
      </c>
      <c r="M9" s="27">
        <f>K9/$K$21*100</f>
        <v>0</v>
      </c>
      <c r="N9" s="29">
        <f aca="true" t="shared" si="0" ref="N9:N20">L9/$L$21*100</f>
        <v>2.2680880018144705</v>
      </c>
      <c r="O9" s="10">
        <f>K9+L9</f>
        <v>100</v>
      </c>
    </row>
    <row r="10" spans="10:14" s="10" customFormat="1" ht="16.5">
      <c r="J10" s="10" t="s">
        <v>60</v>
      </c>
      <c r="K10"/>
      <c r="L10">
        <v>277</v>
      </c>
      <c r="M10" s="27"/>
      <c r="N10" s="29">
        <f t="shared" si="0"/>
        <v>6.282603765026083</v>
      </c>
    </row>
    <row r="11" spans="10:15" s="10" customFormat="1" ht="16.5">
      <c r="J11" s="10" t="s">
        <v>38</v>
      </c>
      <c r="K11"/>
      <c r="L11">
        <v>1142</v>
      </c>
      <c r="M11" s="27">
        <f aca="true" t="shared" si="1" ref="M11:M20">K11/$K$21*100</f>
        <v>0</v>
      </c>
      <c r="N11" s="29">
        <f t="shared" si="0"/>
        <v>25.901564980721254</v>
      </c>
      <c r="O11" s="10">
        <f aca="true" t="shared" si="2" ref="O11:O20">K11+L11</f>
        <v>1142</v>
      </c>
    </row>
    <row r="12" spans="10:15" s="10" customFormat="1" ht="16.5">
      <c r="J12" s="10" t="s">
        <v>14</v>
      </c>
      <c r="K12">
        <v>534</v>
      </c>
      <c r="L12"/>
      <c r="M12" s="27">
        <f t="shared" si="1"/>
        <v>34.879163945133904</v>
      </c>
      <c r="N12" s="29">
        <f t="shared" si="0"/>
        <v>0</v>
      </c>
      <c r="O12" s="10">
        <f t="shared" si="2"/>
        <v>534</v>
      </c>
    </row>
    <row r="13" spans="10:15" s="10" customFormat="1" ht="16.5">
      <c r="J13" s="10" t="s">
        <v>26</v>
      </c>
      <c r="K13"/>
      <c r="L13">
        <v>1340</v>
      </c>
      <c r="M13" s="27">
        <f t="shared" si="1"/>
        <v>0</v>
      </c>
      <c r="N13" s="29">
        <f t="shared" si="0"/>
        <v>30.392379224313903</v>
      </c>
      <c r="O13" s="10">
        <f t="shared" si="2"/>
        <v>1340</v>
      </c>
    </row>
    <row r="14" spans="10:15" s="10" customFormat="1" ht="16.5" hidden="1">
      <c r="J14" s="10" t="s">
        <v>57</v>
      </c>
      <c r="K14">
        <v>0</v>
      </c>
      <c r="L14">
        <v>0</v>
      </c>
      <c r="M14" s="27">
        <f t="shared" si="1"/>
        <v>0</v>
      </c>
      <c r="N14" s="29">
        <f t="shared" si="0"/>
        <v>0</v>
      </c>
      <c r="O14" s="10">
        <f t="shared" si="2"/>
        <v>0</v>
      </c>
    </row>
    <row r="15" spans="10:15" s="10" customFormat="1" ht="16.5" hidden="1">
      <c r="J15" s="10" t="s">
        <v>58</v>
      </c>
      <c r="K15">
        <v>0</v>
      </c>
      <c r="L15">
        <v>0</v>
      </c>
      <c r="M15" s="27">
        <f t="shared" si="1"/>
        <v>0</v>
      </c>
      <c r="N15" s="29">
        <f t="shared" si="0"/>
        <v>0</v>
      </c>
      <c r="O15" s="10">
        <f t="shared" si="2"/>
        <v>0</v>
      </c>
    </row>
    <row r="16" spans="10:15" s="10" customFormat="1" ht="17.25" customHeight="1">
      <c r="J16" s="10" t="s">
        <v>77</v>
      </c>
      <c r="K16">
        <v>380</v>
      </c>
      <c r="L16">
        <v>82</v>
      </c>
      <c r="M16" s="27">
        <f t="shared" si="1"/>
        <v>24.8203788373612</v>
      </c>
      <c r="N16" s="29">
        <f t="shared" si="0"/>
        <v>1.8598321614878657</v>
      </c>
      <c r="O16" s="10">
        <f t="shared" si="2"/>
        <v>462</v>
      </c>
    </row>
    <row r="17" spans="10:15" ht="17.25" customHeight="1">
      <c r="J17" s="10" t="s">
        <v>28</v>
      </c>
      <c r="K17">
        <v>545</v>
      </c>
      <c r="L17">
        <v>140</v>
      </c>
      <c r="M17" s="27">
        <f t="shared" si="1"/>
        <v>35.597648595689094</v>
      </c>
      <c r="N17" s="29">
        <f t="shared" si="0"/>
        <v>3.175323202540259</v>
      </c>
      <c r="O17" s="10">
        <f t="shared" si="2"/>
        <v>685</v>
      </c>
    </row>
    <row r="18" spans="10:15" ht="17.25" customHeight="1">
      <c r="J18" s="10" t="s">
        <v>48</v>
      </c>
      <c r="K18"/>
      <c r="L18">
        <v>1328</v>
      </c>
      <c r="M18" s="27">
        <f t="shared" si="1"/>
        <v>0</v>
      </c>
      <c r="N18" s="29">
        <f t="shared" si="0"/>
        <v>30.120208664096165</v>
      </c>
      <c r="O18" s="10">
        <f t="shared" si="2"/>
        <v>1328</v>
      </c>
    </row>
    <row r="19" spans="10:15" ht="16.5">
      <c r="J19" s="10" t="s">
        <v>39</v>
      </c>
      <c r="K19" s="1">
        <v>18</v>
      </c>
      <c r="M19" s="27">
        <f t="shared" si="1"/>
        <v>1.1757021554539515</v>
      </c>
      <c r="N19" s="29">
        <f t="shared" si="0"/>
        <v>0</v>
      </c>
      <c r="O19" s="10">
        <f t="shared" si="2"/>
        <v>18</v>
      </c>
    </row>
    <row r="20" spans="10:15" ht="16.5">
      <c r="J20" s="10" t="s">
        <v>76</v>
      </c>
      <c r="K20">
        <v>54</v>
      </c>
      <c r="L20"/>
      <c r="M20" s="27">
        <f t="shared" si="1"/>
        <v>3.5271064663618548</v>
      </c>
      <c r="N20" s="29">
        <f t="shared" si="0"/>
        <v>0</v>
      </c>
      <c r="O20" s="10">
        <f t="shared" si="2"/>
        <v>54</v>
      </c>
    </row>
    <row r="21" spans="10:14" ht="28.5" customHeight="1">
      <c r="J21"/>
      <c r="K21">
        <f>SUM(K9:K20)</f>
        <v>1531</v>
      </c>
      <c r="L21">
        <f>SUM(L9:L20)</f>
        <v>4409</v>
      </c>
      <c r="M21">
        <f>SUM(M9:M20)</f>
        <v>100</v>
      </c>
      <c r="N21" s="29">
        <f>SUM(N9:N18)</f>
        <v>100</v>
      </c>
    </row>
    <row r="25" spans="9:10" ht="16.5">
      <c r="I25" s="5"/>
      <c r="J25" s="10"/>
    </row>
    <row r="26" spans="9:10" ht="16.5">
      <c r="I26" s="5"/>
      <c r="J26" s="10"/>
    </row>
    <row r="27" spans="9:10" ht="16.5">
      <c r="I27" s="5"/>
      <c r="J27" s="10"/>
    </row>
    <row r="28" spans="9:10" ht="16.5">
      <c r="I28" s="6"/>
      <c r="J28" s="10"/>
    </row>
    <row r="29" spans="9:10" ht="16.5">
      <c r="I29" s="6"/>
      <c r="J29" s="10"/>
    </row>
    <row r="30" ht="16.5">
      <c r="J30" s="11"/>
    </row>
    <row r="31" ht="16.5">
      <c r="I31" s="3"/>
    </row>
    <row r="32" ht="16.5">
      <c r="I32" s="6"/>
    </row>
    <row r="33" ht="16.5">
      <c r="I33" s="5"/>
    </row>
  </sheetData>
  <sheetProtection/>
  <printOptions/>
  <pageMargins left="1.2598425196850394" right="0.5905511811023623" top="0.984251968503937" bottom="0.984251968503937" header="0.5118110236220472" footer="0.5118110236220472"/>
  <pageSetup firstPageNumber="10" useFirstPageNumber="1" horizontalDpi="300" verticalDpi="300" orientation="portrait" paperSize="9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00390625" style="1" customWidth="1"/>
    <col min="2" max="7" width="9.00390625" style="1" customWidth="1"/>
    <col min="8" max="8" width="10.125" style="1" customWidth="1"/>
    <col min="9" max="10" width="9.00390625" style="1" customWidth="1"/>
    <col min="11" max="11" width="9.125" style="60" bestFit="1" customWidth="1"/>
    <col min="12" max="12" width="9.00390625" style="60" customWidth="1"/>
    <col min="13" max="13" width="8.125" style="1" customWidth="1"/>
    <col min="14" max="14" width="7.625" style="1" customWidth="1"/>
    <col min="15" max="16384" width="9.00390625" style="1" customWidth="1"/>
  </cols>
  <sheetData>
    <row r="1" spans="1:13" ht="25.5" customHeight="1">
      <c r="A1" s="17"/>
      <c r="K1" s="60" t="s">
        <v>16</v>
      </c>
      <c r="L1" s="60" t="s">
        <v>17</v>
      </c>
      <c r="M1"/>
    </row>
    <row r="2" spans="1:15" s="10" customFormat="1" ht="35.25" customHeight="1">
      <c r="A2" s="58" t="s">
        <v>23</v>
      </c>
      <c r="J2" s="22" t="s">
        <v>25</v>
      </c>
      <c r="K2" s="30">
        <v>900</v>
      </c>
      <c r="L2" s="30">
        <v>2049</v>
      </c>
      <c r="M2" s="75">
        <f aca="true" t="shared" si="0" ref="M2:M14">K2/$K$15*100</f>
        <v>2.7456603313096797</v>
      </c>
      <c r="N2" s="75">
        <f aca="true" t="shared" si="1" ref="N2:N14">L2/$L$15*100</f>
        <v>12.443067954089997</v>
      </c>
      <c r="O2" s="76">
        <f>K2+L2</f>
        <v>2949</v>
      </c>
    </row>
    <row r="3" spans="10:15" ht="16.5">
      <c r="J3" s="22" t="s">
        <v>12</v>
      </c>
      <c r="K3" s="30">
        <v>547</v>
      </c>
      <c r="L3" s="30">
        <v>883</v>
      </c>
      <c r="M3" s="75">
        <f t="shared" si="0"/>
        <v>1.6687513346959943</v>
      </c>
      <c r="N3" s="75">
        <f t="shared" si="1"/>
        <v>5.362239630776705</v>
      </c>
      <c r="O3" s="76">
        <f aca="true" t="shared" si="2" ref="O3:O14">K3+L3</f>
        <v>1430</v>
      </c>
    </row>
    <row r="4" spans="10:15" ht="16.5">
      <c r="J4" s="22" t="s">
        <v>14</v>
      </c>
      <c r="K4" s="30">
        <v>2766</v>
      </c>
      <c r="L4" s="30">
        <v>2914</v>
      </c>
      <c r="M4" s="75">
        <f t="shared" si="0"/>
        <v>8.438329418225084</v>
      </c>
      <c r="N4" s="75">
        <f t="shared" si="1"/>
        <v>17.6959980567195</v>
      </c>
      <c r="O4" s="76">
        <f t="shared" si="2"/>
        <v>5680</v>
      </c>
    </row>
    <row r="5" spans="10:15" ht="16.5">
      <c r="J5" s="22" t="s">
        <v>26</v>
      </c>
      <c r="K5" s="30">
        <v>3050</v>
      </c>
      <c r="L5" s="30">
        <v>1764</v>
      </c>
      <c r="M5" s="75">
        <f t="shared" si="0"/>
        <v>9.30473778943836</v>
      </c>
      <c r="N5" s="75">
        <f t="shared" si="1"/>
        <v>10.712333758425943</v>
      </c>
      <c r="O5" s="76">
        <f t="shared" si="2"/>
        <v>4814</v>
      </c>
    </row>
    <row r="6" spans="10:15" ht="16.5">
      <c r="J6" s="22" t="s">
        <v>6</v>
      </c>
      <c r="K6" s="30">
        <v>5172</v>
      </c>
      <c r="L6" s="30">
        <v>1355</v>
      </c>
      <c r="M6" s="75">
        <f t="shared" si="0"/>
        <v>15.778394703926294</v>
      </c>
      <c r="N6" s="75">
        <f t="shared" si="1"/>
        <v>8.22857836885893</v>
      </c>
      <c r="O6" s="76">
        <f t="shared" si="2"/>
        <v>6527</v>
      </c>
    </row>
    <row r="7" spans="10:15" ht="16.5">
      <c r="J7" s="22" t="s">
        <v>49</v>
      </c>
      <c r="K7" s="30">
        <v>350</v>
      </c>
      <c r="L7" s="30"/>
      <c r="M7" s="75">
        <f t="shared" si="0"/>
        <v>1.06775679550932</v>
      </c>
      <c r="N7" s="75">
        <f t="shared" si="1"/>
        <v>0</v>
      </c>
      <c r="O7" s="76">
        <f t="shared" si="2"/>
        <v>350</v>
      </c>
    </row>
    <row r="8" spans="10:15" ht="16.5">
      <c r="J8" s="22" t="s">
        <v>1</v>
      </c>
      <c r="K8" s="30">
        <v>7708</v>
      </c>
      <c r="L8" s="30">
        <v>580</v>
      </c>
      <c r="M8" s="75">
        <f t="shared" si="0"/>
        <v>23.515055370816683</v>
      </c>
      <c r="N8" s="75">
        <f t="shared" si="1"/>
        <v>3.522195906965446</v>
      </c>
      <c r="O8" s="76">
        <f t="shared" si="2"/>
        <v>8288</v>
      </c>
    </row>
    <row r="9" spans="10:15" ht="16.5">
      <c r="J9" s="22" t="s">
        <v>3</v>
      </c>
      <c r="K9" s="30">
        <v>350</v>
      </c>
      <c r="L9" s="62">
        <v>710</v>
      </c>
      <c r="M9" s="75">
        <f t="shared" si="0"/>
        <v>1.06775679550932</v>
      </c>
      <c r="N9" s="75">
        <f t="shared" si="1"/>
        <v>4.311653610250805</v>
      </c>
      <c r="O9" s="76">
        <f t="shared" si="2"/>
        <v>1060</v>
      </c>
    </row>
    <row r="10" spans="10:15" ht="16.5">
      <c r="J10" s="22" t="s">
        <v>0</v>
      </c>
      <c r="K10" s="30">
        <v>2602</v>
      </c>
      <c r="L10" s="30">
        <v>3936</v>
      </c>
      <c r="M10" s="75">
        <f t="shared" si="0"/>
        <v>7.938009091186431</v>
      </c>
      <c r="N10" s="75">
        <f t="shared" si="1"/>
        <v>23.902350154855164</v>
      </c>
      <c r="O10" s="76">
        <f t="shared" si="2"/>
        <v>6538</v>
      </c>
    </row>
    <row r="11" spans="10:15" ht="16.5">
      <c r="J11" s="22" t="s">
        <v>28</v>
      </c>
      <c r="K11" s="30">
        <v>750</v>
      </c>
      <c r="L11" s="30">
        <v>1100</v>
      </c>
      <c r="M11" s="75">
        <f t="shared" si="0"/>
        <v>2.2880502760914</v>
      </c>
      <c r="N11" s="75">
        <f t="shared" si="1"/>
        <v>6.6800267201068815</v>
      </c>
      <c r="O11" s="76">
        <f t="shared" si="2"/>
        <v>1850</v>
      </c>
    </row>
    <row r="12" spans="10:15" ht="16.5">
      <c r="J12" s="22" t="s">
        <v>48</v>
      </c>
      <c r="K12" s="30">
        <v>0</v>
      </c>
      <c r="L12" s="30">
        <v>630</v>
      </c>
      <c r="M12" s="75">
        <f t="shared" si="0"/>
        <v>0</v>
      </c>
      <c r="N12" s="75">
        <f t="shared" si="1"/>
        <v>3.8258334851521227</v>
      </c>
      <c r="O12" s="76">
        <f t="shared" si="2"/>
        <v>630</v>
      </c>
    </row>
    <row r="13" spans="10:15" ht="16.5">
      <c r="J13" s="22" t="s">
        <v>78</v>
      </c>
      <c r="K13" s="62">
        <v>568</v>
      </c>
      <c r="L13" s="30">
        <v>241</v>
      </c>
      <c r="M13" s="75">
        <f t="shared" si="0"/>
        <v>1.7328167424265535</v>
      </c>
      <c r="N13" s="75">
        <f t="shared" si="1"/>
        <v>1.4635331268597802</v>
      </c>
      <c r="O13" s="76">
        <f t="shared" si="2"/>
        <v>809</v>
      </c>
    </row>
    <row r="14" spans="10:15" ht="16.5">
      <c r="J14" s="22" t="s">
        <v>4</v>
      </c>
      <c r="K14" s="30">
        <v>8016</v>
      </c>
      <c r="L14" s="30">
        <v>305</v>
      </c>
      <c r="M14" s="75">
        <f t="shared" si="0"/>
        <v>24.45468135086488</v>
      </c>
      <c r="N14" s="75">
        <f t="shared" si="1"/>
        <v>1.8521892269387261</v>
      </c>
      <c r="O14" s="76">
        <f t="shared" si="2"/>
        <v>8321</v>
      </c>
    </row>
    <row r="15" spans="10:15" ht="16.5">
      <c r="J15" s="22"/>
      <c r="K15" s="30">
        <f>SUM(K2:K14)</f>
        <v>32779</v>
      </c>
      <c r="L15" s="30">
        <f>SUM(L2:L14)</f>
        <v>16467</v>
      </c>
      <c r="M15" s="77">
        <f>SUM(M2:M14)</f>
        <v>100</v>
      </c>
      <c r="N15" s="62">
        <f>SUM(N2:N14)</f>
        <v>100</v>
      </c>
      <c r="O15" s="76">
        <f>K15+L15</f>
        <v>49246</v>
      </c>
    </row>
    <row r="16" spans="10:15" ht="16.5">
      <c r="J16" s="22"/>
      <c r="K16" s="30"/>
      <c r="L16" s="30"/>
      <c r="M16" s="31"/>
      <c r="N16" s="31"/>
      <c r="O16" s="10"/>
    </row>
    <row r="17" ht="16.5">
      <c r="J17" s="22"/>
    </row>
    <row r="18" ht="16.5">
      <c r="J18" s="11"/>
    </row>
    <row r="19" spans="11:14" ht="16.5">
      <c r="K19" s="61"/>
      <c r="L19" s="61"/>
      <c r="M19" s="31"/>
      <c r="N19" s="10"/>
    </row>
    <row r="20" ht="15"/>
    <row r="21" ht="15"/>
    <row r="22" ht="15"/>
    <row r="23" ht="15"/>
    <row r="37" spans="10:12" ht="16.5">
      <c r="J37"/>
      <c r="K37" s="66"/>
      <c r="L37" s="66"/>
    </row>
    <row r="39" spans="10:11" ht="16.5">
      <c r="J39" s="6"/>
      <c r="K39" s="67"/>
    </row>
    <row r="40" spans="10:13" ht="16.5">
      <c r="J40" s="6"/>
      <c r="K40" s="67"/>
      <c r="M40"/>
    </row>
    <row r="44" ht="16.5" hidden="1"/>
    <row r="45" ht="16.5" hidden="1"/>
  </sheetData>
  <sheetProtection/>
  <printOptions/>
  <pageMargins left="1.1811023622047245" right="0.5905511811023623" top="0.984251968503937" bottom="0.984251968503937" header="0.5118110236220472" footer="0.4724409448818898"/>
  <pageSetup firstPageNumber="11" useFirstPageNumber="1" horizontalDpi="300" verticalDpi="300" orientation="portrait" paperSize="9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00390625" style="1" customWidth="1"/>
    <col min="2" max="7" width="9.00390625" style="1" customWidth="1"/>
    <col min="8" max="8" width="10.125" style="1" customWidth="1"/>
    <col min="9" max="9" width="9.125" style="1" customWidth="1"/>
    <col min="10" max="10" width="6.625" style="1" customWidth="1"/>
    <col min="11" max="11" width="9.00390625" style="1" customWidth="1"/>
    <col min="12" max="12" width="8.125" style="1" customWidth="1"/>
    <col min="13" max="13" width="5.125" style="1" customWidth="1"/>
    <col min="14" max="14" width="5.00390625" style="1" customWidth="1"/>
    <col min="15" max="15" width="5.625" style="1" customWidth="1"/>
    <col min="16" max="16384" width="9.00390625" style="1" customWidth="1"/>
  </cols>
  <sheetData>
    <row r="1" spans="1:14" ht="25.5" customHeight="1">
      <c r="A1" s="17"/>
      <c r="N1"/>
    </row>
    <row r="2" s="10" customFormat="1" ht="35.25" customHeight="1">
      <c r="A2" s="58" t="s">
        <v>24</v>
      </c>
    </row>
    <row r="3" spans="11:15" ht="16.5">
      <c r="K3" s="13"/>
      <c r="L3" s="14"/>
      <c r="M3" s="14"/>
      <c r="N3" s="15"/>
      <c r="O3" s="5"/>
    </row>
    <row r="4" spans="11:15" ht="16.5">
      <c r="K4" s="13"/>
      <c r="L4" s="14"/>
      <c r="M4" s="14"/>
      <c r="N4" s="15"/>
      <c r="O4" s="5"/>
    </row>
    <row r="5" spans="11:15" ht="16.5">
      <c r="K5" s="13"/>
      <c r="L5" s="14"/>
      <c r="M5" s="14"/>
      <c r="N5" s="15"/>
      <c r="O5" s="5"/>
    </row>
    <row r="6" spans="11:15" ht="16.5">
      <c r="K6" s="13"/>
      <c r="L6" s="14"/>
      <c r="M6" s="14"/>
      <c r="N6" s="15"/>
      <c r="O6" s="5"/>
    </row>
    <row r="7" spans="11:15" ht="16.5">
      <c r="K7" s="13"/>
      <c r="L7" s="14"/>
      <c r="M7" s="14"/>
      <c r="N7" s="15"/>
      <c r="O7" s="5"/>
    </row>
    <row r="8" spans="11:15" ht="16.5">
      <c r="K8" s="13"/>
      <c r="L8" s="14"/>
      <c r="M8" s="14"/>
      <c r="N8" s="15"/>
      <c r="O8" s="5"/>
    </row>
    <row r="9" spans="11:15" ht="16.5">
      <c r="K9" s="13"/>
      <c r="L9" s="14"/>
      <c r="M9" s="14"/>
      <c r="N9" s="15"/>
      <c r="O9" s="5"/>
    </row>
    <row r="10" spans="11:15" ht="16.5">
      <c r="K10" s="13"/>
      <c r="L10" s="14"/>
      <c r="M10" s="14"/>
      <c r="N10" s="15"/>
      <c r="O10" s="5"/>
    </row>
    <row r="11" spans="9:15" ht="16.5">
      <c r="I11" s="5"/>
      <c r="J11" s="12"/>
      <c r="K11" s="11" t="s">
        <v>16</v>
      </c>
      <c r="L11" s="11" t="s">
        <v>17</v>
      </c>
      <c r="M11" s="34"/>
      <c r="N11" s="35"/>
      <c r="O11" s="36"/>
    </row>
    <row r="12" spans="9:15" ht="16.5">
      <c r="I12" s="5"/>
      <c r="J12" s="39" t="s">
        <v>25</v>
      </c>
      <c r="K12" s="12">
        <v>55</v>
      </c>
      <c r="L12">
        <v>925</v>
      </c>
      <c r="M12" s="37">
        <f>K12/$K$24*100</f>
        <v>2.4619516562220234</v>
      </c>
      <c r="N12" s="38">
        <f aca="true" t="shared" si="0" ref="N12:N23">L12/$L$24*100</f>
        <v>5.546561132098099</v>
      </c>
      <c r="O12" s="34">
        <f>K12+L12</f>
        <v>980</v>
      </c>
    </row>
    <row r="13" spans="9:15" ht="16.5">
      <c r="I13" s="5"/>
      <c r="J13" s="39" t="s">
        <v>50</v>
      </c>
      <c r="K13" s="12"/>
      <c r="L13">
        <v>70</v>
      </c>
      <c r="M13" s="37">
        <f aca="true" t="shared" si="1" ref="M13:M23">K13/$K$24*100</f>
        <v>0</v>
      </c>
      <c r="N13" s="38">
        <f t="shared" si="0"/>
        <v>0.41973976134796426</v>
      </c>
      <c r="O13" s="34">
        <f aca="true" t="shared" si="2" ref="O13:O23">K13+L13</f>
        <v>70</v>
      </c>
    </row>
    <row r="14" spans="9:15" ht="16.5">
      <c r="I14" s="5"/>
      <c r="J14" s="39" t="s">
        <v>51</v>
      </c>
      <c r="K14" s="12">
        <v>704</v>
      </c>
      <c r="L14">
        <v>958</v>
      </c>
      <c r="M14" s="37">
        <f>K14/$K$24*100</f>
        <v>31.5129811996419</v>
      </c>
      <c r="N14" s="38">
        <f t="shared" si="0"/>
        <v>5.74443844816214</v>
      </c>
      <c r="O14" s="34">
        <f t="shared" si="2"/>
        <v>1662</v>
      </c>
    </row>
    <row r="15" spans="9:15" ht="16.5">
      <c r="I15" s="5"/>
      <c r="J15" s="39" t="s">
        <v>26</v>
      </c>
      <c r="K15" s="12"/>
      <c r="L15">
        <v>6126</v>
      </c>
      <c r="M15" s="37">
        <f t="shared" si="1"/>
        <v>0</v>
      </c>
      <c r="N15" s="38">
        <f t="shared" si="0"/>
        <v>36.73322540025185</v>
      </c>
      <c r="O15" s="34">
        <f t="shared" si="2"/>
        <v>6126</v>
      </c>
    </row>
    <row r="16" spans="9:15" ht="16.5">
      <c r="I16" s="5"/>
      <c r="J16" s="39" t="s">
        <v>1</v>
      </c>
      <c r="K16" s="12">
        <v>230</v>
      </c>
      <c r="L16">
        <v>191</v>
      </c>
      <c r="M16" s="37">
        <f t="shared" si="1"/>
        <v>10.295434198746642</v>
      </c>
      <c r="N16" s="38">
        <f t="shared" si="0"/>
        <v>1.1452899202494455</v>
      </c>
      <c r="O16" s="34">
        <f t="shared" si="2"/>
        <v>421</v>
      </c>
    </row>
    <row r="17" spans="9:15" ht="16.5">
      <c r="I17" s="5"/>
      <c r="J17" s="39" t="s">
        <v>79</v>
      </c>
      <c r="K17" s="12"/>
      <c r="L17">
        <v>190</v>
      </c>
      <c r="M17" s="37">
        <f t="shared" si="1"/>
        <v>0</v>
      </c>
      <c r="N17" s="38">
        <f t="shared" si="0"/>
        <v>1.1392936379444745</v>
      </c>
      <c r="O17" s="34">
        <f t="shared" si="2"/>
        <v>190</v>
      </c>
    </row>
    <row r="18" spans="10:15" ht="16.5">
      <c r="J18" s="40" t="s">
        <v>41</v>
      </c>
      <c r="K18" s="12"/>
      <c r="L18">
        <v>4186</v>
      </c>
      <c r="M18" s="37">
        <f t="shared" si="1"/>
        <v>0</v>
      </c>
      <c r="N18" s="38">
        <f t="shared" si="0"/>
        <v>25.10043772860826</v>
      </c>
      <c r="O18" s="34">
        <f t="shared" si="2"/>
        <v>4186</v>
      </c>
    </row>
    <row r="19" spans="10:15" ht="16.5">
      <c r="J19" s="40" t="s">
        <v>28</v>
      </c>
      <c r="K19" s="12">
        <v>49</v>
      </c>
      <c r="L19">
        <v>2250</v>
      </c>
      <c r="M19" s="37">
        <f t="shared" si="1"/>
        <v>2.193375111906893</v>
      </c>
      <c r="N19" s="38">
        <f t="shared" si="0"/>
        <v>13.491635186184567</v>
      </c>
      <c r="O19" s="34">
        <f t="shared" si="2"/>
        <v>2299</v>
      </c>
    </row>
    <row r="20" spans="10:15" ht="16.5">
      <c r="J20" s="40" t="s">
        <v>2</v>
      </c>
      <c r="K20" s="12"/>
      <c r="L20">
        <v>1332</v>
      </c>
      <c r="M20" s="37">
        <f t="shared" si="1"/>
        <v>0</v>
      </c>
      <c r="N20" s="38">
        <f t="shared" si="0"/>
        <v>7.9870480302212625</v>
      </c>
      <c r="O20" s="34">
        <f t="shared" si="2"/>
        <v>1332</v>
      </c>
    </row>
    <row r="21" spans="10:15" ht="16.5">
      <c r="J21" s="40" t="s">
        <v>39</v>
      </c>
      <c r="K21" s="12">
        <v>515</v>
      </c>
      <c r="L21">
        <v>370</v>
      </c>
      <c r="M21" s="37">
        <f t="shared" si="1"/>
        <v>23.05282005371531</v>
      </c>
      <c r="N21" s="38">
        <f t="shared" si="0"/>
        <v>2.2186244528392396</v>
      </c>
      <c r="O21" s="34">
        <f t="shared" si="2"/>
        <v>885</v>
      </c>
    </row>
    <row r="22" spans="10:15" ht="16.5">
      <c r="J22" s="40" t="s">
        <v>76</v>
      </c>
      <c r="K22" s="12">
        <v>681</v>
      </c>
      <c r="L22"/>
      <c r="M22" s="37">
        <f t="shared" si="1"/>
        <v>30.483437779767236</v>
      </c>
      <c r="N22" s="38">
        <f t="shared" si="0"/>
        <v>0</v>
      </c>
      <c r="O22" s="34">
        <f t="shared" si="2"/>
        <v>681</v>
      </c>
    </row>
    <row r="23" spans="10:15" ht="16.5">
      <c r="J23" s="40" t="s">
        <v>56</v>
      </c>
      <c r="K23" s="12"/>
      <c r="L23">
        <v>79</v>
      </c>
      <c r="M23" s="37">
        <f t="shared" si="1"/>
        <v>0</v>
      </c>
      <c r="N23" s="38">
        <f t="shared" si="0"/>
        <v>0.47370630209270254</v>
      </c>
      <c r="O23" s="34">
        <f t="shared" si="2"/>
        <v>79</v>
      </c>
    </row>
    <row r="24" spans="10:15" ht="16.5">
      <c r="J24" s="40"/>
      <c r="K24" s="25">
        <f>SUM(K12:K23)</f>
        <v>2234</v>
      </c>
      <c r="L24" s="25">
        <f>SUM(L12:L23)</f>
        <v>16677</v>
      </c>
      <c r="M24" s="78">
        <f>SUM(M12:M23)</f>
        <v>100</v>
      </c>
      <c r="N24" s="78">
        <f>SUM(N12:N23)</f>
        <v>100</v>
      </c>
      <c r="O24" s="34"/>
    </row>
    <row r="25" spans="10:15" ht="16.5">
      <c r="J25" s="40"/>
      <c r="K25"/>
      <c r="L25"/>
      <c r="M25" s="38"/>
      <c r="N25" s="38"/>
      <c r="O25" s="36"/>
    </row>
    <row r="26" ht="16.5">
      <c r="J26" s="11"/>
    </row>
    <row r="27" spans="10:14" ht="16.5">
      <c r="J27" s="13"/>
      <c r="K27" s="14"/>
      <c r="L27" s="14"/>
      <c r="M27" s="15"/>
      <c r="N27" s="15"/>
    </row>
    <row r="28" spans="10:14" ht="16.5">
      <c r="J28" s="13"/>
      <c r="K28" s="14"/>
      <c r="L28" s="14"/>
      <c r="M28" s="15"/>
      <c r="N28" s="15"/>
    </row>
    <row r="39" ht="16.5" hidden="1"/>
    <row r="40" ht="16.5" hidden="1"/>
  </sheetData>
  <sheetProtection/>
  <printOptions/>
  <pageMargins left="1.2598425196850394" right="0.5905511811023623" top="0.984251968503937" bottom="0.984251968503937" header="0.5118110236220472" footer="0.5118110236220472"/>
  <pageSetup firstPageNumber="12" useFirstPageNumber="1" horizontalDpi="300" verticalDpi="300" orientation="portrait" paperSize="9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00390625" style="1" customWidth="1"/>
    <col min="2" max="7" width="9.00390625" style="1" customWidth="1"/>
    <col min="8" max="8" width="10.125" style="1" customWidth="1"/>
    <col min="9" max="9" width="9.125" style="1" customWidth="1"/>
    <col min="10" max="10" width="6.625" style="1" customWidth="1"/>
    <col min="11" max="11" width="7.00390625" style="60" customWidth="1"/>
    <col min="12" max="12" width="5.875" style="60" customWidth="1"/>
    <col min="13" max="13" width="8.00390625" style="1" customWidth="1"/>
    <col min="14" max="14" width="5.625" style="1" customWidth="1"/>
    <col min="15" max="15" width="6.625" style="1" customWidth="1"/>
    <col min="16" max="16384" width="9.00390625" style="1" customWidth="1"/>
  </cols>
  <sheetData>
    <row r="1" spans="1:14" ht="25.5" customHeight="1">
      <c r="A1" s="17"/>
      <c r="N1"/>
    </row>
    <row r="2" spans="1:12" s="10" customFormat="1" ht="35.25" customHeight="1">
      <c r="A2" s="58" t="s">
        <v>32</v>
      </c>
      <c r="K2" s="61"/>
      <c r="L2" s="61"/>
    </row>
    <row r="3" spans="11:15" ht="16.5">
      <c r="K3" s="24"/>
      <c r="L3" s="64"/>
      <c r="M3" s="14"/>
      <c r="N3" s="15"/>
      <c r="O3" s="5"/>
    </row>
    <row r="4" spans="11:15" ht="16.5">
      <c r="K4" s="24"/>
      <c r="L4" s="64"/>
      <c r="M4" s="14"/>
      <c r="N4" s="15"/>
      <c r="O4" s="5"/>
    </row>
    <row r="5" spans="11:15" ht="16.5">
      <c r="K5" s="24"/>
      <c r="L5" s="64"/>
      <c r="M5" s="14"/>
      <c r="N5" s="15"/>
      <c r="O5" s="5"/>
    </row>
    <row r="6" spans="11:15" ht="16.5">
      <c r="K6" s="24"/>
      <c r="L6" s="64"/>
      <c r="M6" s="14"/>
      <c r="N6" s="15"/>
      <c r="O6" s="5"/>
    </row>
    <row r="7" spans="11:15" ht="16.5">
      <c r="K7" s="24"/>
      <c r="L7" s="64"/>
      <c r="M7" s="14"/>
      <c r="N7" s="15"/>
      <c r="O7" s="5"/>
    </row>
    <row r="8" spans="11:15" ht="16.5">
      <c r="K8" s="24"/>
      <c r="L8" s="64"/>
      <c r="M8" s="14"/>
      <c r="N8" s="15"/>
      <c r="O8" s="5"/>
    </row>
    <row r="9" spans="11:15" ht="16.5">
      <c r="K9" s="24"/>
      <c r="L9" s="64"/>
      <c r="M9" s="14"/>
      <c r="N9" s="15"/>
      <c r="O9" s="5"/>
    </row>
    <row r="10" spans="11:15" ht="16.5">
      <c r="K10" s="24"/>
      <c r="L10" s="64"/>
      <c r="M10" s="14"/>
      <c r="N10" s="15"/>
      <c r="O10" s="5"/>
    </row>
    <row r="11" spans="9:16" ht="16.5">
      <c r="I11" s="5"/>
      <c r="J11" s="12"/>
      <c r="K11" s="68" t="s">
        <v>30</v>
      </c>
      <c r="L11" s="68" t="s">
        <v>31</v>
      </c>
      <c r="M11" s="12"/>
      <c r="O11" s="5"/>
      <c r="P11" s="41"/>
    </row>
    <row r="12" spans="9:16" ht="16.5">
      <c r="I12" s="5"/>
      <c r="J12" s="39" t="s">
        <v>82</v>
      </c>
      <c r="K12" s="50"/>
      <c r="L12" s="50">
        <v>562</v>
      </c>
      <c r="M12" s="43">
        <f aca="true" t="shared" si="0" ref="M12:M22">K12/$K$23*100</f>
        <v>0</v>
      </c>
      <c r="N12" s="43">
        <f aca="true" t="shared" si="1" ref="N12:N22">L12/$L$23*100</f>
        <v>1.7442040904999845</v>
      </c>
      <c r="O12" s="42">
        <f aca="true" t="shared" si="2" ref="O12:O22">K12+L12</f>
        <v>562</v>
      </c>
      <c r="P12" s="39"/>
    </row>
    <row r="13" spans="9:16" ht="16.5">
      <c r="I13" s="5"/>
      <c r="J13" s="39" t="s">
        <v>43</v>
      </c>
      <c r="K13" s="57">
        <v>145597</v>
      </c>
      <c r="L13" s="50">
        <v>20</v>
      </c>
      <c r="M13" s="43">
        <f t="shared" si="0"/>
        <v>36.059568861326305</v>
      </c>
      <c r="N13" s="43">
        <f t="shared" si="1"/>
        <v>0.062071319946618665</v>
      </c>
      <c r="O13" s="42">
        <f t="shared" si="2"/>
        <v>145617</v>
      </c>
      <c r="P13" s="39"/>
    </row>
    <row r="14" spans="9:16" ht="16.5">
      <c r="I14" s="5"/>
      <c r="J14" s="39" t="s">
        <v>42</v>
      </c>
      <c r="K14" s="50">
        <v>147340</v>
      </c>
      <c r="L14" s="57">
        <v>14820</v>
      </c>
      <c r="M14" s="43">
        <f t="shared" si="0"/>
        <v>36.49125240236968</v>
      </c>
      <c r="N14" s="43">
        <f t="shared" si="1"/>
        <v>45.99484808044443</v>
      </c>
      <c r="O14" s="42">
        <f t="shared" si="2"/>
        <v>162160</v>
      </c>
      <c r="P14" s="39"/>
    </row>
    <row r="15" spans="9:16" ht="16.5">
      <c r="I15" s="5"/>
      <c r="J15" s="39" t="s">
        <v>26</v>
      </c>
      <c r="K15" s="50">
        <v>28000</v>
      </c>
      <c r="L15" s="50">
        <v>14000</v>
      </c>
      <c r="M15" s="43">
        <f t="shared" si="0"/>
        <v>6.934675358126449</v>
      </c>
      <c r="N15" s="43">
        <f t="shared" si="1"/>
        <v>43.449923962633065</v>
      </c>
      <c r="O15" s="42">
        <f t="shared" si="2"/>
        <v>42000</v>
      </c>
      <c r="P15" s="39"/>
    </row>
    <row r="16" spans="9:16" ht="15" customHeight="1">
      <c r="I16" s="5"/>
      <c r="J16" s="39" t="s">
        <v>81</v>
      </c>
      <c r="K16" s="50">
        <v>100</v>
      </c>
      <c r="L16" s="57"/>
      <c r="M16" s="43">
        <f t="shared" si="0"/>
        <v>0.02476669770759446</v>
      </c>
      <c r="N16" s="43">
        <f t="shared" si="1"/>
        <v>0</v>
      </c>
      <c r="O16" s="42">
        <f t="shared" si="2"/>
        <v>100</v>
      </c>
      <c r="P16" s="39"/>
    </row>
    <row r="17" spans="9:16" ht="14.25" customHeight="1">
      <c r="I17" s="5"/>
      <c r="J17" s="39" t="s">
        <v>44</v>
      </c>
      <c r="K17" s="50">
        <v>19825</v>
      </c>
      <c r="L17" s="50"/>
      <c r="M17" s="43">
        <f t="shared" si="0"/>
        <v>4.909997820530601</v>
      </c>
      <c r="N17" s="43">
        <f t="shared" si="1"/>
        <v>0</v>
      </c>
      <c r="O17" s="42">
        <f t="shared" si="2"/>
        <v>19825</v>
      </c>
      <c r="P17" s="40"/>
    </row>
    <row r="18" spans="10:16" ht="15" customHeight="1">
      <c r="J18" s="40" t="s">
        <v>29</v>
      </c>
      <c r="K18" s="50">
        <v>26500</v>
      </c>
      <c r="L18" s="50"/>
      <c r="M18" s="43">
        <f t="shared" si="0"/>
        <v>6.5631748925125315</v>
      </c>
      <c r="N18" s="43">
        <f t="shared" si="1"/>
        <v>0</v>
      </c>
      <c r="O18" s="42">
        <f t="shared" si="2"/>
        <v>26500</v>
      </c>
      <c r="P18" s="40"/>
    </row>
    <row r="19" spans="10:16" ht="16.5">
      <c r="J19" s="40" t="s">
        <v>40</v>
      </c>
      <c r="K19" s="57">
        <v>36395</v>
      </c>
      <c r="L19" s="57">
        <v>80</v>
      </c>
      <c r="M19" s="43">
        <f t="shared" si="0"/>
        <v>9.013839630679003</v>
      </c>
      <c r="N19" s="43">
        <f t="shared" si="1"/>
        <v>0.24828527978647466</v>
      </c>
      <c r="O19" s="42">
        <f t="shared" si="2"/>
        <v>36475</v>
      </c>
      <c r="P19" s="40"/>
    </row>
    <row r="20" spans="10:16" ht="16.5">
      <c r="J20" s="40" t="s">
        <v>80</v>
      </c>
      <c r="K20" s="50"/>
      <c r="L20" s="50">
        <v>97</v>
      </c>
      <c r="M20" s="43">
        <f t="shared" si="0"/>
        <v>0</v>
      </c>
      <c r="N20" s="43">
        <f t="shared" si="1"/>
        <v>0.3010459017411005</v>
      </c>
      <c r="O20" s="42">
        <f t="shared" si="2"/>
        <v>97</v>
      </c>
      <c r="P20" s="40"/>
    </row>
    <row r="21" spans="10:16" ht="16.5">
      <c r="J21" s="40" t="s">
        <v>48</v>
      </c>
      <c r="K21" s="50"/>
      <c r="L21" s="50">
        <v>2590</v>
      </c>
      <c r="M21" s="43">
        <f t="shared" si="0"/>
        <v>0</v>
      </c>
      <c r="N21" s="43">
        <f t="shared" si="1"/>
        <v>8.038235933087117</v>
      </c>
      <c r="O21" s="42">
        <f t="shared" si="2"/>
        <v>2590</v>
      </c>
      <c r="P21" s="40"/>
    </row>
    <row r="22" spans="10:16" ht="16.5">
      <c r="J22" s="40" t="s">
        <v>78</v>
      </c>
      <c r="K22" s="57">
        <v>11</v>
      </c>
      <c r="L22" s="57">
        <v>52</v>
      </c>
      <c r="M22" s="43">
        <f t="shared" si="0"/>
        <v>0.0027243367478353903</v>
      </c>
      <c r="N22" s="43">
        <f t="shared" si="1"/>
        <v>0.16138543186120854</v>
      </c>
      <c r="O22" s="42">
        <f t="shared" si="2"/>
        <v>63</v>
      </c>
      <c r="P22" s="40"/>
    </row>
    <row r="23" spans="10:15" ht="16.5">
      <c r="J23" s="40"/>
      <c r="K23" s="50">
        <f>SUM(K12:K22)</f>
        <v>403768</v>
      </c>
      <c r="L23" s="50">
        <f>SUM(L12:L22)</f>
        <v>32221</v>
      </c>
      <c r="M23" s="50">
        <f>SUM(M12:M22)</f>
        <v>100</v>
      </c>
      <c r="N23" s="50">
        <f>SUM(N12:N22)</f>
        <v>100</v>
      </c>
      <c r="O23" s="45"/>
    </row>
    <row r="24" spans="11:15" ht="15">
      <c r="K24" s="69"/>
      <c r="L24" s="69"/>
      <c r="M24" s="47"/>
      <c r="N24" s="47"/>
      <c r="O24" s="45"/>
    </row>
    <row r="25" ht="16.5">
      <c r="O25" s="46"/>
    </row>
    <row r="26" spans="10:14" ht="16.5">
      <c r="J26" s="13"/>
      <c r="K26" s="64"/>
      <c r="L26" s="64"/>
      <c r="M26" s="15"/>
      <c r="N26" s="15"/>
    </row>
    <row r="27" spans="10:14" ht="16.5">
      <c r="J27" s="13"/>
      <c r="K27" s="64"/>
      <c r="L27" s="64"/>
      <c r="M27" s="15"/>
      <c r="N27" s="15"/>
    </row>
    <row r="38" ht="16.5" hidden="1"/>
    <row r="39" ht="16.5" hidden="1"/>
  </sheetData>
  <sheetProtection/>
  <printOptions/>
  <pageMargins left="1.2598425196850394" right="0.5905511811023623" top="0.984251968503937" bottom="0.984251968503937" header="0.5118110236220472" footer="0.5118110236220472"/>
  <pageSetup firstPageNumber="13" useFirstPageNumber="1" horizontalDpi="300" verticalDpi="300" orientation="portrait" paperSize="9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00390625" style="1" customWidth="1"/>
    <col min="2" max="3" width="9.00390625" style="1" customWidth="1"/>
    <col min="4" max="4" width="9.50390625" style="1" customWidth="1"/>
    <col min="5" max="7" width="9.00390625" style="1" customWidth="1"/>
    <col min="8" max="8" width="10.125" style="1" customWidth="1"/>
    <col min="9" max="9" width="9.00390625" style="1" customWidth="1"/>
    <col min="10" max="10" width="8.625" style="1" customWidth="1"/>
    <col min="11" max="11" width="7.125" style="1" customWidth="1"/>
    <col min="12" max="12" width="5.875" style="1" customWidth="1"/>
    <col min="13" max="14" width="9.00390625" style="1" customWidth="1"/>
    <col min="15" max="16" width="7.625" style="1" customWidth="1"/>
    <col min="17" max="16384" width="9.00390625" style="1" customWidth="1"/>
  </cols>
  <sheetData>
    <row r="1" spans="1:14" ht="25.5" customHeight="1">
      <c r="A1" s="17"/>
      <c r="K1" s="60"/>
      <c r="L1" s="60"/>
      <c r="N1"/>
    </row>
    <row r="2" spans="1:14" ht="25.5" customHeight="1">
      <c r="A2" s="58" t="s">
        <v>27</v>
      </c>
      <c r="N2"/>
    </row>
    <row r="11" ht="15"/>
    <row r="12" spans="13:14" ht="15">
      <c r="M12" s="51" t="s">
        <v>33</v>
      </c>
      <c r="N12" s="51" t="s">
        <v>34</v>
      </c>
    </row>
    <row r="13" spans="12:16" ht="16.5">
      <c r="L13" s="51" t="s">
        <v>54</v>
      </c>
      <c r="M13" s="49">
        <v>140</v>
      </c>
      <c r="N13" s="49">
        <v>4355</v>
      </c>
      <c r="O13" s="52">
        <f>M13/$M$23*100</f>
        <v>7.977207977207977</v>
      </c>
      <c r="P13" s="52">
        <f aca="true" t="shared" si="0" ref="P13:P19">N13/$N$23*100</f>
        <v>51.25338354713428</v>
      </c>
    </row>
    <row r="14" spans="12:16" ht="16.5">
      <c r="L14" s="51" t="s">
        <v>55</v>
      </c>
      <c r="M14" s="49">
        <v>0</v>
      </c>
      <c r="N14" s="49">
        <v>95</v>
      </c>
      <c r="O14" s="52">
        <f aca="true" t="shared" si="1" ref="O14:O22">M14/$M$23*100</f>
        <v>0</v>
      </c>
      <c r="P14" s="52">
        <f t="shared" si="0"/>
        <v>1.1180416617629751</v>
      </c>
    </row>
    <row r="15" spans="12:16" ht="16.5">
      <c r="L15" s="51" t="s">
        <v>62</v>
      </c>
      <c r="M15" s="49">
        <v>270</v>
      </c>
      <c r="N15" s="49">
        <v>0</v>
      </c>
      <c r="O15" s="52">
        <f t="shared" si="1"/>
        <v>15.384615384615385</v>
      </c>
      <c r="P15" s="52">
        <f t="shared" si="0"/>
        <v>0</v>
      </c>
    </row>
    <row r="16" spans="10:16" ht="16.5">
      <c r="J16" s="51" t="s">
        <v>65</v>
      </c>
      <c r="K16" s="49">
        <v>350</v>
      </c>
      <c r="L16" s="51" t="s">
        <v>53</v>
      </c>
      <c r="M16" s="49">
        <v>0</v>
      </c>
      <c r="N16" s="49">
        <v>1355</v>
      </c>
      <c r="O16" s="52">
        <f t="shared" si="1"/>
        <v>0</v>
      </c>
      <c r="P16" s="52">
        <f t="shared" si="0"/>
        <v>15.94680475461928</v>
      </c>
    </row>
    <row r="17" spans="10:16" ht="18.75" customHeight="1">
      <c r="J17" s="51" t="s">
        <v>66</v>
      </c>
      <c r="K17" s="49">
        <v>315</v>
      </c>
      <c r="L17" s="51" t="s">
        <v>35</v>
      </c>
      <c r="M17" s="49">
        <v>315</v>
      </c>
      <c r="N17" s="49">
        <v>546</v>
      </c>
      <c r="O17" s="52">
        <f t="shared" si="1"/>
        <v>17.94871794871795</v>
      </c>
      <c r="P17" s="52">
        <f t="shared" si="0"/>
        <v>6.425797340237731</v>
      </c>
    </row>
    <row r="18" spans="10:16" ht="25.5" customHeight="1">
      <c r="J18" s="51" t="s">
        <v>36</v>
      </c>
      <c r="K18" s="49">
        <v>300</v>
      </c>
      <c r="L18" s="51" t="s">
        <v>63</v>
      </c>
      <c r="M18" s="49">
        <v>350</v>
      </c>
      <c r="N18" s="49">
        <v>1435</v>
      </c>
      <c r="O18" s="52">
        <f t="shared" si="1"/>
        <v>19.943019943019944</v>
      </c>
      <c r="P18" s="52">
        <f t="shared" si="0"/>
        <v>16.888313522419676</v>
      </c>
    </row>
    <row r="19" spans="10:16" ht="16.5">
      <c r="J19" s="41" t="s">
        <v>67</v>
      </c>
      <c r="K19" s="45">
        <v>270</v>
      </c>
      <c r="L19" s="51" t="s">
        <v>0</v>
      </c>
      <c r="M19" s="49">
        <v>0</v>
      </c>
      <c r="N19" s="49">
        <v>60</v>
      </c>
      <c r="O19" s="52">
        <f t="shared" si="1"/>
        <v>0</v>
      </c>
      <c r="P19" s="52">
        <f t="shared" si="0"/>
        <v>0.7061315758503001</v>
      </c>
    </row>
    <row r="20" spans="9:16" ht="16.5">
      <c r="I20" s="18"/>
      <c r="J20" s="41" t="s">
        <v>68</v>
      </c>
      <c r="K20" s="50">
        <v>250</v>
      </c>
      <c r="L20" s="51" t="s">
        <v>52</v>
      </c>
      <c r="M20" s="49">
        <v>250</v>
      </c>
      <c r="N20" s="49">
        <v>131</v>
      </c>
      <c r="O20" s="52">
        <f t="shared" si="1"/>
        <v>14.245014245014245</v>
      </c>
      <c r="P20" s="52">
        <f>N20/$N$23*100</f>
        <v>1.5417206072731553</v>
      </c>
    </row>
    <row r="21" spans="10:16" ht="16.5">
      <c r="J21" s="41" t="s">
        <v>69</v>
      </c>
      <c r="K21" s="44">
        <v>140</v>
      </c>
      <c r="L21" s="51" t="s">
        <v>36</v>
      </c>
      <c r="M21" s="49">
        <v>300</v>
      </c>
      <c r="N21" s="49">
        <v>420</v>
      </c>
      <c r="O21" s="52">
        <f t="shared" si="1"/>
        <v>17.094017094017094</v>
      </c>
      <c r="P21" s="52">
        <f>N21/$N$23*100</f>
        <v>4.942921030952101</v>
      </c>
    </row>
    <row r="22" spans="10:16" ht="16.5">
      <c r="J22" s="41" t="s">
        <v>70</v>
      </c>
      <c r="K22" s="1">
        <v>130</v>
      </c>
      <c r="L22" s="51" t="s">
        <v>64</v>
      </c>
      <c r="M22" s="49">
        <v>130</v>
      </c>
      <c r="N22" s="49">
        <v>100</v>
      </c>
      <c r="O22" s="52">
        <f t="shared" si="1"/>
        <v>7.4074074074074066</v>
      </c>
      <c r="P22" s="52">
        <f>N22/$N$23*100</f>
        <v>1.1768859597505001</v>
      </c>
    </row>
    <row r="23" spans="10:16" ht="16.5">
      <c r="J23" s="53"/>
      <c r="K23" s="45">
        <f>SUM(K16:K22)</f>
        <v>1755</v>
      </c>
      <c r="L23" s="51"/>
      <c r="M23" s="48">
        <f>SUM(M13:M22)</f>
        <v>1755</v>
      </c>
      <c r="N23" s="48">
        <f>SUM(N13:N22)</f>
        <v>8497</v>
      </c>
      <c r="O23" s="48">
        <f>SUM(O13:O22)</f>
        <v>100</v>
      </c>
      <c r="P23" s="48">
        <f>SUM(P13:P22)</f>
        <v>100.00000000000001</v>
      </c>
    </row>
    <row r="24" spans="10:16" ht="16.5">
      <c r="J24" s="53"/>
      <c r="K24" s="45"/>
      <c r="L24" s="51"/>
      <c r="M24" s="49"/>
      <c r="N24" s="49"/>
      <c r="O24" s="52"/>
      <c r="P24" s="52"/>
    </row>
    <row r="25" spans="10:16" ht="16.5">
      <c r="J25" s="53"/>
      <c r="K25" s="45"/>
      <c r="N25" s="48"/>
      <c r="O25" s="52"/>
      <c r="P25" s="52"/>
    </row>
    <row r="26" spans="10:16" ht="16.5">
      <c r="J26" s="53"/>
      <c r="K26" s="45"/>
      <c r="N26" s="49"/>
      <c r="O26" s="52"/>
      <c r="P26" s="52"/>
    </row>
    <row r="27" spans="10:16" ht="16.5">
      <c r="J27" s="53"/>
      <c r="K27" s="45"/>
      <c r="M27" s="49"/>
      <c r="N27" s="49"/>
      <c r="O27" s="52"/>
      <c r="P27" s="52"/>
    </row>
    <row r="28" spans="2:16" ht="16.5">
      <c r="B28" s="54"/>
      <c r="J28" s="53"/>
      <c r="K28" s="45"/>
      <c r="M28" s="49"/>
      <c r="N28" s="49"/>
      <c r="O28" s="52"/>
      <c r="P28" s="52"/>
    </row>
    <row r="29" spans="10:16" ht="16.5">
      <c r="J29" s="56" t="s">
        <v>25</v>
      </c>
      <c r="K29" s="57">
        <v>4355</v>
      </c>
      <c r="M29" s="49"/>
      <c r="N29" s="49"/>
      <c r="O29" s="55"/>
      <c r="P29" s="49"/>
    </row>
    <row r="30" spans="10:16" ht="16.5">
      <c r="J30" s="56" t="s">
        <v>71</v>
      </c>
      <c r="K30" s="57">
        <v>1435</v>
      </c>
      <c r="L30" s="51"/>
      <c r="M30" s="49"/>
      <c r="N30" s="49"/>
      <c r="O30" s="51"/>
      <c r="P30" s="49"/>
    </row>
    <row r="31" spans="10:16" ht="16.5">
      <c r="J31" s="56" t="s">
        <v>72</v>
      </c>
      <c r="K31" s="57">
        <v>1355</v>
      </c>
      <c r="L31" s="10"/>
      <c r="O31" s="51"/>
      <c r="P31" s="49"/>
    </row>
    <row r="32" spans="10:16" ht="24.75" customHeight="1">
      <c r="J32" s="56" t="s">
        <v>66</v>
      </c>
      <c r="K32" s="57">
        <v>546</v>
      </c>
      <c r="L32" s="10"/>
      <c r="M32" s="48"/>
      <c r="N32" s="48"/>
      <c r="O32" s="51"/>
      <c r="P32" s="49"/>
    </row>
    <row r="33" spans="10:16" ht="16.5">
      <c r="J33" s="56" t="s">
        <v>73</v>
      </c>
      <c r="K33" s="50">
        <v>420</v>
      </c>
      <c r="L33" s="11"/>
      <c r="M33" s="48"/>
      <c r="N33" s="48"/>
      <c r="O33" s="51"/>
      <c r="P33" s="49"/>
    </row>
    <row r="34" spans="10:16" ht="14.25" customHeight="1">
      <c r="J34" s="56" t="s">
        <v>74</v>
      </c>
      <c r="K34" s="50">
        <v>131</v>
      </c>
      <c r="L34" s="11"/>
      <c r="M34" s="48"/>
      <c r="N34" s="48"/>
      <c r="O34" s="51"/>
      <c r="P34" s="49"/>
    </row>
    <row r="35" spans="10:14" ht="16.5">
      <c r="J35" s="56" t="s">
        <v>59</v>
      </c>
      <c r="K35" s="50">
        <v>255</v>
      </c>
      <c r="L35" s="10"/>
      <c r="M35" s="48"/>
      <c r="N35" s="48"/>
    </row>
    <row r="36" spans="11:14" ht="16.5">
      <c r="K36" s="45">
        <f>SUM(K29:K35)</f>
        <v>8497</v>
      </c>
      <c r="L36" s="10"/>
      <c r="M36" s="48"/>
      <c r="N36" s="48"/>
    </row>
    <row r="37" spans="13:14" ht="16.5">
      <c r="M37" s="48"/>
      <c r="N37" s="48"/>
    </row>
    <row r="39" ht="16.5">
      <c r="L39" s="12"/>
    </row>
    <row r="41" ht="16.5">
      <c r="L41" s="12"/>
    </row>
    <row r="60" ht="16.5">
      <c r="M60" s="5"/>
    </row>
    <row r="61" ht="16.5">
      <c r="M61" s="5"/>
    </row>
    <row r="62" ht="16.5">
      <c r="M62" s="5"/>
    </row>
    <row r="63" ht="16.5">
      <c r="M63" s="5"/>
    </row>
    <row r="64" ht="16.5">
      <c r="M64" s="5"/>
    </row>
    <row r="65" ht="16.5">
      <c r="M65" s="5"/>
    </row>
    <row r="66" ht="16.5">
      <c r="M66" s="5"/>
    </row>
    <row r="67" ht="16.5">
      <c r="M67" s="5"/>
    </row>
    <row r="68" ht="16.5">
      <c r="M68" s="5"/>
    </row>
    <row r="69" ht="16.5">
      <c r="M69" s="5"/>
    </row>
    <row r="85" ht="18.75" customHeight="1"/>
    <row r="91" ht="16.5">
      <c r="F91"/>
    </row>
    <row r="92" spans="6:12" ht="16.5">
      <c r="F92"/>
      <c r="J92" s="4"/>
      <c r="K92" s="4"/>
      <c r="L92" s="8"/>
    </row>
    <row r="93" spans="6:12" ht="16.5">
      <c r="F93"/>
      <c r="J93" s="4"/>
      <c r="K93" s="4"/>
      <c r="L93" s="8"/>
    </row>
    <row r="94" spans="6:11" ht="16.5">
      <c r="F94"/>
      <c r="J94" s="4"/>
      <c r="K94" s="4"/>
    </row>
    <row r="95" ht="16.5">
      <c r="F95"/>
    </row>
    <row r="97" spans="2:5" ht="16.5">
      <c r="B97" s="2"/>
      <c r="C97" s="2"/>
      <c r="D97" s="2"/>
      <c r="E97" s="2"/>
    </row>
  </sheetData>
  <sheetProtection/>
  <printOptions/>
  <pageMargins left="1.1811023622047245" right="0.5905511811023623" top="0.984251968503937" bottom="0.7874015748031497" header="0.5118110236220472" footer="0.5118110236220472"/>
  <pageSetup firstPageNumber="14" useFirstPageNumber="1" horizontalDpi="300" verticalDpi="3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pann</dc:title>
  <dc:subject/>
  <dc:creator>臺灣省水利局</dc:creator>
  <cp:keywords/>
  <dc:description/>
  <cp:lastModifiedBy>胡開祥</cp:lastModifiedBy>
  <cp:lastPrinted>2018-07-03T02:38:53Z</cp:lastPrinted>
  <dcterms:created xsi:type="dcterms:W3CDTF">2000-06-16T06:39:16Z</dcterms:created>
  <dcterms:modified xsi:type="dcterms:W3CDTF">2018-07-03T02:44:18Z</dcterms:modified>
  <cp:category/>
  <cp:version/>
  <cp:contentType/>
  <cp:contentStatus/>
</cp:coreProperties>
</file>